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15\AC\Temp\"/>
    </mc:Choice>
  </mc:AlternateContent>
  <xr:revisionPtr revIDLastSave="0" documentId="8_{FFA88B91-8D28-4ACF-9E45-E3DBBAEAA49A}" xr6:coauthVersionLast="47" xr6:coauthVersionMax="47" xr10:uidLastSave="{00000000-0000-0000-0000-000000000000}"/>
  <bookViews>
    <workbookView xWindow="-60" yWindow="-60" windowWidth="15480" windowHeight="11640"/>
  </bookViews>
  <sheets>
    <sheet name="LISTE DES ENGAGES" sheetId="1" r:id="rId1"/>
    <sheet name="SCRACH" sheetId="7" r:id="rId2"/>
    <sheet name="Classement" sheetId="8" r:id="rId3"/>
    <sheet name="GENTLMEN" sheetId="4" r:id="rId4"/>
    <sheet name="MIXTE" sheetId="5" r:id="rId5"/>
    <sheet name="HC" sheetId="3" r:id="rId6"/>
  </sheets>
  <definedNames>
    <definedName name="_xlnm._FilterDatabase" localSheetId="0" hidden="1">'LISTE DES ENGAGES'!$B$10:$Q$113</definedName>
    <definedName name="_xlnm._FilterDatabase" localSheetId="1" hidden="1">SCRACH!$A$12:$P$162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8" l="1"/>
  <c r="N2" i="8"/>
  <c r="O2" i="8"/>
  <c r="P2" i="8"/>
  <c r="Q2" i="8"/>
  <c r="H3" i="8"/>
  <c r="I3" i="8"/>
  <c r="J3" i="8"/>
  <c r="K3" i="8"/>
  <c r="M3" i="8"/>
  <c r="Q3" i="8"/>
  <c r="N3" i="8"/>
  <c r="H4" i="8"/>
  <c r="J4" i="8"/>
  <c r="I4" i="8"/>
  <c r="K4" i="8"/>
  <c r="M4" i="8"/>
  <c r="Q4" i="8"/>
  <c r="N4" i="8"/>
  <c r="O4" i="8"/>
  <c r="P4" i="8"/>
  <c r="H5" i="8"/>
  <c r="I5" i="8"/>
  <c r="J5" i="8"/>
  <c r="K5" i="8"/>
  <c r="M5" i="8"/>
  <c r="Q5" i="8"/>
  <c r="N5" i="8"/>
  <c r="H6" i="8"/>
  <c r="J6" i="8"/>
  <c r="K6" i="8"/>
  <c r="M6" i="8"/>
  <c r="Q6" i="8"/>
  <c r="I6" i="8"/>
  <c r="N6" i="8"/>
  <c r="O6" i="8"/>
  <c r="P6" i="8"/>
  <c r="H7" i="8"/>
  <c r="I7" i="8"/>
  <c r="J7" i="8"/>
  <c r="K7" i="8"/>
  <c r="M7" i="8"/>
  <c r="Q7" i="8"/>
  <c r="N7" i="8"/>
  <c r="H8" i="8"/>
  <c r="J8" i="8"/>
  <c r="I8" i="8"/>
  <c r="K8" i="8"/>
  <c r="M8" i="8"/>
  <c r="Q8" i="8"/>
  <c r="N8" i="8"/>
  <c r="O8" i="8"/>
  <c r="P8" i="8"/>
  <c r="H9" i="8"/>
  <c r="I9" i="8"/>
  <c r="J9" i="8"/>
  <c r="K9" i="8"/>
  <c r="M9" i="8"/>
  <c r="Q9" i="8"/>
  <c r="N9" i="8"/>
  <c r="H10" i="8"/>
  <c r="J10" i="8"/>
  <c r="K10" i="8"/>
  <c r="M10" i="8"/>
  <c r="Q10" i="8"/>
  <c r="I10" i="8"/>
  <c r="N10" i="8"/>
  <c r="O10" i="8"/>
  <c r="P10" i="8"/>
  <c r="H11" i="8"/>
  <c r="I11" i="8"/>
  <c r="J11" i="8"/>
  <c r="K11" i="8"/>
  <c r="M11" i="8"/>
  <c r="Q11" i="8"/>
  <c r="N11" i="8"/>
  <c r="H12" i="8"/>
  <c r="J12" i="8"/>
  <c r="I12" i="8"/>
  <c r="K12" i="8"/>
  <c r="M12" i="8"/>
  <c r="Q12" i="8"/>
  <c r="N12" i="8"/>
  <c r="O12" i="8"/>
  <c r="P12" i="8"/>
  <c r="H13" i="8"/>
  <c r="I13" i="8"/>
  <c r="J13" i="8"/>
  <c r="K13" i="8"/>
  <c r="M13" i="8"/>
  <c r="Q13" i="8"/>
  <c r="N13" i="8"/>
  <c r="H14" i="8"/>
  <c r="J14" i="8"/>
  <c r="K14" i="8"/>
  <c r="M14" i="8"/>
  <c r="Q14" i="8"/>
  <c r="I14" i="8"/>
  <c r="N14" i="8"/>
  <c r="O14" i="8"/>
  <c r="P14" i="8"/>
  <c r="H15" i="8"/>
  <c r="I15" i="8"/>
  <c r="J15" i="8"/>
  <c r="K15" i="8"/>
  <c r="M15" i="8"/>
  <c r="Q15" i="8"/>
  <c r="N15" i="8"/>
  <c r="H16" i="8"/>
  <c r="J16" i="8"/>
  <c r="I16" i="8"/>
  <c r="K16" i="8"/>
  <c r="M16" i="8"/>
  <c r="Q16" i="8"/>
  <c r="N16" i="8"/>
  <c r="O16" i="8"/>
  <c r="P16" i="8"/>
  <c r="H17" i="8"/>
  <c r="I17" i="8"/>
  <c r="J17" i="8"/>
  <c r="K17" i="8"/>
  <c r="M17" i="8"/>
  <c r="Q17" i="8"/>
  <c r="N17" i="8"/>
  <c r="H18" i="8"/>
  <c r="J18" i="8"/>
  <c r="K18" i="8"/>
  <c r="M18" i="8"/>
  <c r="Q18" i="8"/>
  <c r="I18" i="8"/>
  <c r="N18" i="8"/>
  <c r="O18" i="8"/>
  <c r="P18" i="8"/>
  <c r="H19" i="8"/>
  <c r="I19" i="8"/>
  <c r="J19" i="8"/>
  <c r="K19" i="8"/>
  <c r="M19" i="8"/>
  <c r="Q19" i="8"/>
  <c r="N19" i="8"/>
  <c r="H20" i="8"/>
  <c r="J20" i="8"/>
  <c r="I20" i="8"/>
  <c r="K20" i="8"/>
  <c r="M20" i="8"/>
  <c r="Q20" i="8"/>
  <c r="N20" i="8"/>
  <c r="O20" i="8"/>
  <c r="P20" i="8"/>
  <c r="H21" i="8"/>
  <c r="I21" i="8"/>
  <c r="J21" i="8"/>
  <c r="K21" i="8"/>
  <c r="M21" i="8"/>
  <c r="Q21" i="8"/>
  <c r="N21" i="8"/>
  <c r="H22" i="8"/>
  <c r="J22" i="8"/>
  <c r="K22" i="8"/>
  <c r="M22" i="8"/>
  <c r="Q22" i="8"/>
  <c r="I22" i="8"/>
  <c r="N22" i="8"/>
  <c r="O22" i="8"/>
  <c r="P22" i="8"/>
  <c r="H23" i="8"/>
  <c r="I23" i="8"/>
  <c r="J23" i="8"/>
  <c r="K23" i="8"/>
  <c r="M23" i="8"/>
  <c r="Q23" i="8"/>
  <c r="N23" i="8"/>
  <c r="H24" i="8"/>
  <c r="I24" i="8"/>
  <c r="J24" i="8"/>
  <c r="K24" i="8"/>
  <c r="M24" i="8"/>
  <c r="N24" i="8"/>
  <c r="O24" i="8"/>
  <c r="H25" i="8"/>
  <c r="I25" i="8"/>
  <c r="J25" i="8"/>
  <c r="K25" i="8"/>
  <c r="M25" i="8"/>
  <c r="Q25" i="8"/>
  <c r="N25" i="8"/>
  <c r="H26" i="8"/>
  <c r="I26" i="8"/>
  <c r="J26" i="8"/>
  <c r="K26" i="8"/>
  <c r="M26" i="8"/>
  <c r="Q26" i="8"/>
  <c r="N26" i="8"/>
  <c r="O26" i="8"/>
  <c r="P26" i="8"/>
  <c r="H27" i="8"/>
  <c r="I27" i="8"/>
  <c r="J27" i="8"/>
  <c r="K27" i="8"/>
  <c r="M27" i="8"/>
  <c r="Q27" i="8"/>
  <c r="N27" i="8"/>
  <c r="H28" i="8"/>
  <c r="I28" i="8"/>
  <c r="J28" i="8"/>
  <c r="K28" i="8"/>
  <c r="M28" i="8"/>
  <c r="Q28" i="8"/>
  <c r="N28" i="8"/>
  <c r="O28" i="8"/>
  <c r="H29" i="8"/>
  <c r="I29" i="8"/>
  <c r="J29" i="8"/>
  <c r="K29" i="8"/>
  <c r="M29" i="8"/>
  <c r="Q29" i="8"/>
  <c r="N29" i="8"/>
  <c r="H30" i="8"/>
  <c r="I30" i="8"/>
  <c r="J30" i="8"/>
  <c r="K30" i="8"/>
  <c r="M30" i="8"/>
  <c r="N30" i="8"/>
  <c r="O30" i="8"/>
  <c r="H31" i="8"/>
  <c r="I31" i="8"/>
  <c r="J31" i="8"/>
  <c r="K31" i="8"/>
  <c r="M31" i="8"/>
  <c r="Q31" i="8"/>
  <c r="N31" i="8"/>
  <c r="H32" i="8"/>
  <c r="I32" i="8"/>
  <c r="J32" i="8"/>
  <c r="K32" i="8"/>
  <c r="M32" i="8"/>
  <c r="Q32" i="8"/>
  <c r="N32" i="8"/>
  <c r="O32" i="8"/>
  <c r="P32" i="8"/>
  <c r="H33" i="8"/>
  <c r="I33" i="8"/>
  <c r="J33" i="8"/>
  <c r="K33" i="8"/>
  <c r="M33" i="8"/>
  <c r="Q33" i="8"/>
  <c r="N33" i="8"/>
  <c r="H34" i="8"/>
  <c r="I34" i="8"/>
  <c r="J34" i="8"/>
  <c r="K34" i="8"/>
  <c r="M34" i="8"/>
  <c r="N34" i="8"/>
  <c r="O34" i="8"/>
  <c r="H35" i="8"/>
  <c r="I35" i="8"/>
  <c r="J35" i="8"/>
  <c r="K35" i="8"/>
  <c r="M35" i="8"/>
  <c r="Q35" i="8"/>
  <c r="N35" i="8"/>
  <c r="H36" i="8"/>
  <c r="I36" i="8"/>
  <c r="J36" i="8"/>
  <c r="K36" i="8"/>
  <c r="M36" i="8"/>
  <c r="Q36" i="8"/>
  <c r="N36" i="8"/>
  <c r="O36" i="8"/>
  <c r="P36" i="8"/>
  <c r="H37" i="8"/>
  <c r="I37" i="8"/>
  <c r="J37" i="8"/>
  <c r="K37" i="8"/>
  <c r="M37" i="8"/>
  <c r="Q37" i="8"/>
  <c r="N37" i="8"/>
  <c r="H38" i="8"/>
  <c r="I38" i="8"/>
  <c r="J38" i="8"/>
  <c r="K38" i="8"/>
  <c r="M38" i="8"/>
  <c r="N38" i="8"/>
  <c r="O38" i="8"/>
  <c r="H39" i="8"/>
  <c r="I39" i="8"/>
  <c r="J39" i="8"/>
  <c r="K39" i="8"/>
  <c r="M39" i="8"/>
  <c r="Q39" i="8"/>
  <c r="N39" i="8"/>
  <c r="H40" i="8"/>
  <c r="I40" i="8"/>
  <c r="J40" i="8"/>
  <c r="K40" i="8"/>
  <c r="M40" i="8"/>
  <c r="N40" i="8"/>
  <c r="O40" i="8"/>
  <c r="H41" i="8"/>
  <c r="I41" i="8"/>
  <c r="J41" i="8"/>
  <c r="K41" i="8"/>
  <c r="M41" i="8"/>
  <c r="Q41" i="8"/>
  <c r="N41" i="8"/>
  <c r="H42" i="8"/>
  <c r="I42" i="8"/>
  <c r="J42" i="8"/>
  <c r="K42" i="8"/>
  <c r="M42" i="8"/>
  <c r="N42" i="8"/>
  <c r="O42" i="8"/>
  <c r="H43" i="8"/>
  <c r="I43" i="8"/>
  <c r="J43" i="8"/>
  <c r="K43" i="8"/>
  <c r="M43" i="8"/>
  <c r="Q43" i="8"/>
  <c r="N43" i="8"/>
  <c r="H44" i="8"/>
  <c r="I44" i="8"/>
  <c r="J44" i="8"/>
  <c r="K44" i="8"/>
  <c r="M44" i="8"/>
  <c r="Q44" i="8"/>
  <c r="N44" i="8"/>
  <c r="O44" i="8"/>
  <c r="P44" i="8"/>
  <c r="H45" i="8"/>
  <c r="I45" i="8"/>
  <c r="N45" i="8"/>
  <c r="O45" i="8"/>
  <c r="H46" i="8"/>
  <c r="I46" i="8"/>
  <c r="J46" i="8"/>
  <c r="K46" i="8"/>
  <c r="M46" i="8"/>
  <c r="Q46" i="8"/>
  <c r="N46" i="8"/>
  <c r="H47" i="8"/>
  <c r="I47" i="8"/>
  <c r="J47" i="8"/>
  <c r="K47" i="8"/>
  <c r="M47" i="8"/>
  <c r="Q47" i="8"/>
  <c r="N47" i="8"/>
  <c r="O47" i="8"/>
  <c r="H48" i="8"/>
  <c r="I48" i="8"/>
  <c r="J48" i="8"/>
  <c r="K48" i="8"/>
  <c r="M48" i="8"/>
  <c r="Q48" i="8"/>
  <c r="N48" i="8"/>
  <c r="H49" i="8"/>
  <c r="I49" i="8"/>
  <c r="J49" i="8"/>
  <c r="K49" i="8"/>
  <c r="M49" i="8"/>
  <c r="Q49" i="8"/>
  <c r="N49" i="8"/>
  <c r="O49" i="8"/>
  <c r="H50" i="8"/>
  <c r="I50" i="8"/>
  <c r="J50" i="8"/>
  <c r="K50" i="8"/>
  <c r="M50" i="8"/>
  <c r="Q50" i="8"/>
  <c r="N50" i="8"/>
  <c r="H51" i="8"/>
  <c r="I51" i="8"/>
  <c r="J51" i="8"/>
  <c r="K51" i="8"/>
  <c r="M51" i="8"/>
  <c r="N51" i="8"/>
  <c r="O51" i="8"/>
  <c r="H52" i="8"/>
  <c r="I52" i="8"/>
  <c r="J52" i="8"/>
  <c r="K52" i="8"/>
  <c r="M52" i="8"/>
  <c r="Q52" i="8"/>
  <c r="N52" i="8"/>
  <c r="H53" i="8"/>
  <c r="I53" i="8"/>
  <c r="J53" i="8"/>
  <c r="K53" i="8"/>
  <c r="M53" i="8"/>
  <c r="N53" i="8"/>
  <c r="O53" i="8"/>
  <c r="H54" i="8"/>
  <c r="I54" i="8"/>
  <c r="J54" i="8"/>
  <c r="K54" i="8"/>
  <c r="M54" i="8"/>
  <c r="Q54" i="8"/>
  <c r="N54" i="8"/>
  <c r="H55" i="8"/>
  <c r="I55" i="8"/>
  <c r="J55" i="8"/>
  <c r="K55" i="8"/>
  <c r="M55" i="8"/>
  <c r="Q55" i="8"/>
  <c r="N55" i="8"/>
  <c r="O55" i="8"/>
  <c r="H56" i="8"/>
  <c r="I56" i="8"/>
  <c r="J56" i="8"/>
  <c r="K56" i="8"/>
  <c r="M56" i="8"/>
  <c r="Q56" i="8"/>
  <c r="N56" i="8"/>
  <c r="H57" i="8"/>
  <c r="I57" i="8"/>
  <c r="J57" i="8"/>
  <c r="K57" i="8"/>
  <c r="M57" i="8"/>
  <c r="Q57" i="8"/>
  <c r="N57" i="8"/>
  <c r="O57" i="8"/>
  <c r="H58" i="8"/>
  <c r="I58" i="8"/>
  <c r="J58" i="8"/>
  <c r="K58" i="8"/>
  <c r="M58" i="8"/>
  <c r="Q58" i="8"/>
  <c r="N58" i="8"/>
  <c r="H59" i="8"/>
  <c r="I59" i="8"/>
  <c r="J59" i="8"/>
  <c r="K59" i="8"/>
  <c r="M59" i="8"/>
  <c r="N59" i="8"/>
  <c r="O59" i="8"/>
  <c r="H60" i="8"/>
  <c r="I60" i="8"/>
  <c r="J60" i="8"/>
  <c r="K60" i="8"/>
  <c r="M60" i="8"/>
  <c r="Q60" i="8"/>
  <c r="N60" i="8"/>
  <c r="H61" i="8"/>
  <c r="I61" i="8"/>
  <c r="J61" i="8"/>
  <c r="K61" i="8"/>
  <c r="M61" i="8"/>
  <c r="N61" i="8"/>
  <c r="O61" i="8"/>
  <c r="H62" i="8"/>
  <c r="I62" i="8"/>
  <c r="J62" i="8"/>
  <c r="K62" i="8"/>
  <c r="M62" i="8"/>
  <c r="Q62" i="8"/>
  <c r="N62" i="8"/>
  <c r="H63" i="8"/>
  <c r="I63" i="8"/>
  <c r="J63" i="8"/>
  <c r="K63" i="8"/>
  <c r="M63" i="8"/>
  <c r="Q63" i="8"/>
  <c r="N63" i="8"/>
  <c r="O63" i="8"/>
  <c r="H64" i="8"/>
  <c r="I64" i="8"/>
  <c r="J64" i="8"/>
  <c r="K64" i="8"/>
  <c r="M64" i="8"/>
  <c r="Q64" i="8"/>
  <c r="N64" i="8"/>
  <c r="H65" i="8"/>
  <c r="I65" i="8"/>
  <c r="J65" i="8"/>
  <c r="K65" i="8"/>
  <c r="M65" i="8"/>
  <c r="Q65" i="8"/>
  <c r="N65" i="8"/>
  <c r="O65" i="8"/>
  <c r="H66" i="8"/>
  <c r="I66" i="8"/>
  <c r="J66" i="8"/>
  <c r="K66" i="8"/>
  <c r="M66" i="8"/>
  <c r="Q66" i="8"/>
  <c r="N66" i="8"/>
  <c r="H67" i="8"/>
  <c r="I67" i="8"/>
  <c r="J67" i="8"/>
  <c r="K67" i="8"/>
  <c r="M67" i="8"/>
  <c r="N67" i="8"/>
  <c r="O67" i="8"/>
  <c r="H68" i="8"/>
  <c r="I68" i="8"/>
  <c r="J68" i="8"/>
  <c r="K68" i="8"/>
  <c r="M68" i="8"/>
  <c r="Q68" i="8"/>
  <c r="N68" i="8"/>
  <c r="H69" i="8"/>
  <c r="I69" i="8"/>
  <c r="J69" i="8"/>
  <c r="K69" i="8"/>
  <c r="M69" i="8"/>
  <c r="N69" i="8"/>
  <c r="O69" i="8"/>
  <c r="H70" i="8"/>
  <c r="I70" i="8"/>
  <c r="J70" i="8"/>
  <c r="K70" i="8"/>
  <c r="M70" i="8"/>
  <c r="Q70" i="8"/>
  <c r="N70" i="8"/>
  <c r="O70" i="8"/>
  <c r="H71" i="8"/>
  <c r="I71" i="8"/>
  <c r="J71" i="8"/>
  <c r="K71" i="8"/>
  <c r="M71" i="8"/>
  <c r="N71" i="8"/>
  <c r="O71" i="8"/>
  <c r="H72" i="8"/>
  <c r="I72" i="8"/>
  <c r="J72" i="8"/>
  <c r="K72" i="8"/>
  <c r="M72" i="8"/>
  <c r="Q72" i="8"/>
  <c r="N72" i="8"/>
  <c r="O72" i="8"/>
  <c r="H73" i="8"/>
  <c r="I73" i="8"/>
  <c r="J73" i="8"/>
  <c r="K73" i="8"/>
  <c r="M73" i="8"/>
  <c r="N73" i="8"/>
  <c r="O73" i="8"/>
  <c r="H74" i="8"/>
  <c r="I74" i="8"/>
  <c r="J74" i="8"/>
  <c r="K74" i="8"/>
  <c r="M74" i="8"/>
  <c r="Q74" i="8"/>
  <c r="N74" i="8"/>
  <c r="O74" i="8"/>
  <c r="H75" i="8"/>
  <c r="I75" i="8"/>
  <c r="J75" i="8"/>
  <c r="K75" i="8"/>
  <c r="M75" i="8"/>
  <c r="N75" i="8"/>
  <c r="O75" i="8"/>
  <c r="H76" i="8"/>
  <c r="I76" i="8"/>
  <c r="J76" i="8"/>
  <c r="K76" i="8"/>
  <c r="M76" i="8"/>
  <c r="Q76" i="8"/>
  <c r="N76" i="8"/>
  <c r="O76" i="8"/>
  <c r="H77" i="8"/>
  <c r="I77" i="8"/>
  <c r="J77" i="8"/>
  <c r="K77" i="8"/>
  <c r="M77" i="8"/>
  <c r="N77" i="8"/>
  <c r="O77" i="8"/>
  <c r="H78" i="8"/>
  <c r="I78" i="8"/>
  <c r="J78" i="8"/>
  <c r="K78" i="8"/>
  <c r="M78" i="8"/>
  <c r="Q78" i="8"/>
  <c r="N78" i="8"/>
  <c r="O78" i="8"/>
  <c r="H79" i="8"/>
  <c r="I79" i="8"/>
  <c r="J79" i="8"/>
  <c r="K79" i="8"/>
  <c r="M79" i="8"/>
  <c r="N79" i="8"/>
  <c r="O79" i="8"/>
  <c r="H80" i="8"/>
  <c r="I80" i="8"/>
  <c r="J80" i="8"/>
  <c r="K80" i="8"/>
  <c r="M80" i="8"/>
  <c r="Q80" i="8"/>
  <c r="N80" i="8"/>
  <c r="O80" i="8"/>
  <c r="H81" i="8"/>
  <c r="I81" i="8"/>
  <c r="J81" i="8"/>
  <c r="K81" i="8"/>
  <c r="M81" i="8"/>
  <c r="N81" i="8"/>
  <c r="O81" i="8"/>
  <c r="N27" i="1"/>
  <c r="R27" i="1"/>
  <c r="S27" i="1"/>
  <c r="O27" i="1"/>
  <c r="I87" i="1"/>
  <c r="K87" i="1"/>
  <c r="L87" i="1"/>
  <c r="N87" i="1"/>
  <c r="R87" i="1"/>
  <c r="S87" i="1"/>
  <c r="I62" i="1"/>
  <c r="K62" i="1"/>
  <c r="L62" i="1"/>
  <c r="N62" i="1"/>
  <c r="O110" i="1"/>
  <c r="P110" i="1"/>
  <c r="I110" i="1"/>
  <c r="K110" i="1"/>
  <c r="L110" i="1"/>
  <c r="N110" i="1"/>
  <c r="O109" i="1"/>
  <c r="P109" i="1"/>
  <c r="O108" i="1"/>
  <c r="P108" i="1"/>
  <c r="O107" i="1"/>
  <c r="P107" i="1"/>
  <c r="O106" i="1"/>
  <c r="P106" i="1"/>
  <c r="O105" i="1"/>
  <c r="P105" i="1"/>
  <c r="O104" i="1"/>
  <c r="P104" i="1"/>
  <c r="O103" i="1"/>
  <c r="P103" i="1"/>
  <c r="O102" i="1"/>
  <c r="P102" i="1"/>
  <c r="O101" i="1"/>
  <c r="P101" i="1"/>
  <c r="O100" i="1"/>
  <c r="P100" i="1"/>
  <c r="O99" i="1"/>
  <c r="P99" i="1"/>
  <c r="O98" i="1"/>
  <c r="P98" i="1"/>
  <c r="O97" i="1"/>
  <c r="P97" i="1"/>
  <c r="O96" i="1"/>
  <c r="P96" i="1"/>
  <c r="O95" i="1"/>
  <c r="P95" i="1"/>
  <c r="O94" i="1"/>
  <c r="P94" i="1"/>
  <c r="O93" i="1"/>
  <c r="P93" i="1"/>
  <c r="O92" i="1"/>
  <c r="I92" i="1"/>
  <c r="O91" i="1"/>
  <c r="P91" i="1"/>
  <c r="O86" i="1"/>
  <c r="P86" i="1"/>
  <c r="O75" i="1"/>
  <c r="P75" i="1"/>
  <c r="O82" i="1"/>
  <c r="P82" i="1"/>
  <c r="O47" i="1"/>
  <c r="P47" i="1"/>
  <c r="O61" i="1"/>
  <c r="P61" i="1"/>
  <c r="I61" i="1"/>
  <c r="K61" i="1"/>
  <c r="L61" i="1"/>
  <c r="N61" i="1"/>
  <c r="R61" i="1"/>
  <c r="S61" i="1"/>
  <c r="O76" i="1"/>
  <c r="P76" i="1"/>
  <c r="O77" i="1"/>
  <c r="P77" i="1"/>
  <c r="O88" i="1"/>
  <c r="P88" i="1"/>
  <c r="O58" i="1"/>
  <c r="P58" i="1"/>
  <c r="O59" i="1"/>
  <c r="P59" i="1"/>
  <c r="O48" i="1"/>
  <c r="P48" i="1"/>
  <c r="O68" i="1"/>
  <c r="P68" i="1"/>
  <c r="O57" i="1"/>
  <c r="P57" i="1"/>
  <c r="I57" i="1"/>
  <c r="K57" i="1"/>
  <c r="L57" i="1"/>
  <c r="N57" i="1"/>
  <c r="O53" i="1"/>
  <c r="P53" i="1"/>
  <c r="O71" i="1"/>
  <c r="P71" i="1"/>
  <c r="I71" i="1"/>
  <c r="K71" i="1"/>
  <c r="L71" i="1"/>
  <c r="N71" i="1"/>
  <c r="R71" i="1"/>
  <c r="S71" i="1"/>
  <c r="O54" i="1"/>
  <c r="P54" i="1"/>
  <c r="O64" i="1"/>
  <c r="P64" i="1"/>
  <c r="O41" i="1"/>
  <c r="P41" i="1"/>
  <c r="O56" i="1"/>
  <c r="P56" i="1"/>
  <c r="I56" i="1"/>
  <c r="K56" i="1"/>
  <c r="L56" i="1"/>
  <c r="N56" i="1"/>
  <c r="O81" i="1"/>
  <c r="P81" i="1"/>
  <c r="O72" i="1"/>
  <c r="P72" i="1"/>
  <c r="O66" i="1"/>
  <c r="P66" i="1"/>
  <c r="O84" i="1"/>
  <c r="P84" i="1"/>
  <c r="I84" i="1"/>
  <c r="K84" i="1"/>
  <c r="L84" i="1"/>
  <c r="N84" i="1"/>
  <c r="O89" i="1"/>
  <c r="P89" i="1"/>
  <c r="O36" i="1"/>
  <c r="P36" i="1"/>
  <c r="O55" i="1"/>
  <c r="P55" i="1"/>
  <c r="O79" i="1"/>
  <c r="P79" i="1"/>
  <c r="I79" i="1"/>
  <c r="K79" i="1"/>
  <c r="L79" i="1"/>
  <c r="N79" i="1"/>
  <c r="O70" i="1"/>
  <c r="P70" i="1"/>
  <c r="O78" i="1"/>
  <c r="P78" i="1"/>
  <c r="I78" i="1"/>
  <c r="K78" i="1"/>
  <c r="L78" i="1"/>
  <c r="N78" i="1"/>
  <c r="R78" i="1"/>
  <c r="S78" i="1"/>
  <c r="O46" i="1"/>
  <c r="P46" i="1"/>
  <c r="O73" i="1"/>
  <c r="P73" i="1"/>
  <c r="O11" i="1"/>
  <c r="P11" i="1"/>
  <c r="O30" i="1"/>
  <c r="P30" i="1"/>
  <c r="I30" i="1"/>
  <c r="K30" i="1"/>
  <c r="L30" i="1"/>
  <c r="N30" i="1"/>
  <c r="O87" i="1"/>
  <c r="P87" i="1"/>
  <c r="O65" i="1"/>
  <c r="P65" i="1"/>
  <c r="O62" i="1"/>
  <c r="P62" i="1"/>
  <c r="O83" i="1"/>
  <c r="P83" i="1"/>
  <c r="O60" i="1"/>
  <c r="P60" i="1"/>
  <c r="O85" i="1"/>
  <c r="P85" i="1"/>
  <c r="O90" i="1"/>
  <c r="P90" i="1"/>
  <c r="O26" i="1"/>
  <c r="P26" i="1"/>
  <c r="O43" i="1"/>
  <c r="P43" i="1"/>
  <c r="O67" i="1"/>
  <c r="P67" i="1"/>
  <c r="O69" i="1"/>
  <c r="P69" i="1"/>
  <c r="O74" i="1"/>
  <c r="P74" i="1"/>
  <c r="I74" i="1"/>
  <c r="K74" i="1"/>
  <c r="L74" i="1"/>
  <c r="N74" i="1"/>
  <c r="R74" i="1"/>
  <c r="S74" i="1"/>
  <c r="O63" i="1"/>
  <c r="P63" i="1"/>
  <c r="O50" i="1"/>
  <c r="O49" i="1"/>
  <c r="O51" i="1"/>
  <c r="P51" i="1"/>
  <c r="O45" i="1"/>
  <c r="P45" i="1"/>
  <c r="O39" i="1"/>
  <c r="P39" i="1"/>
  <c r="O52" i="1"/>
  <c r="P52" i="1"/>
  <c r="O23" i="1"/>
  <c r="P23" i="1"/>
  <c r="O29" i="1"/>
  <c r="P29" i="1"/>
  <c r="O25" i="1"/>
  <c r="O19" i="1"/>
  <c r="P19" i="1"/>
  <c r="O14" i="1"/>
  <c r="P14" i="1"/>
  <c r="O34" i="1"/>
  <c r="P34" i="1"/>
  <c r="O15" i="1"/>
  <c r="P15" i="1"/>
  <c r="I15" i="1"/>
  <c r="K15" i="1"/>
  <c r="L15" i="1"/>
  <c r="N15" i="1"/>
  <c r="O38" i="1"/>
  <c r="P38" i="1"/>
  <c r="O18" i="1"/>
  <c r="P18" i="1"/>
  <c r="O28" i="1"/>
  <c r="P28" i="1"/>
  <c r="O40" i="1"/>
  <c r="P40" i="1"/>
  <c r="O22" i="1"/>
  <c r="P22" i="1"/>
  <c r="O33" i="1"/>
  <c r="P33" i="1"/>
  <c r="O13" i="1"/>
  <c r="P13" i="1"/>
  <c r="O12" i="1"/>
  <c r="P12" i="1"/>
  <c r="O44" i="1"/>
  <c r="P44" i="1"/>
  <c r="O35" i="1"/>
  <c r="P35" i="1"/>
  <c r="O42" i="1"/>
  <c r="P42" i="1"/>
  <c r="O32" i="1"/>
  <c r="P32" i="1"/>
  <c r="O80" i="1"/>
  <c r="P80" i="1"/>
  <c r="O20" i="1"/>
  <c r="O37" i="1"/>
  <c r="P37" i="1"/>
  <c r="O24" i="1"/>
  <c r="P24" i="1"/>
  <c r="O31" i="1"/>
  <c r="O21" i="1"/>
  <c r="P21" i="1"/>
  <c r="O16" i="1"/>
  <c r="P16" i="1"/>
  <c r="O17" i="1"/>
  <c r="P17" i="1"/>
  <c r="I36" i="1"/>
  <c r="K36" i="1"/>
  <c r="L36" i="1"/>
  <c r="N36" i="1"/>
  <c r="R36" i="1"/>
  <c r="S36" i="1"/>
  <c r="J36" i="1"/>
  <c r="I13" i="1"/>
  <c r="K13" i="1"/>
  <c r="L13" i="1"/>
  <c r="N13" i="1"/>
  <c r="J13" i="1"/>
  <c r="I22" i="1"/>
  <c r="K22" i="1"/>
  <c r="L22" i="1"/>
  <c r="N22" i="1"/>
  <c r="J22" i="1"/>
  <c r="J40" i="1"/>
  <c r="I40" i="1"/>
  <c r="K40" i="1"/>
  <c r="L40" i="1"/>
  <c r="N40" i="1"/>
  <c r="I37" i="1"/>
  <c r="I20" i="1"/>
  <c r="K20" i="1"/>
  <c r="L20" i="1"/>
  <c r="N20" i="1"/>
  <c r="R20" i="1"/>
  <c r="S20" i="1"/>
  <c r="I80" i="1"/>
  <c r="K80" i="1"/>
  <c r="L80" i="1"/>
  <c r="N80" i="1"/>
  <c r="I32" i="1"/>
  <c r="K32" i="1"/>
  <c r="L32" i="1"/>
  <c r="N32" i="1"/>
  <c r="I42" i="1"/>
  <c r="K42" i="1"/>
  <c r="L42" i="1"/>
  <c r="N42" i="1"/>
  <c r="R42" i="1"/>
  <c r="S42" i="1"/>
  <c r="I35" i="1"/>
  <c r="K35" i="1"/>
  <c r="L35" i="1"/>
  <c r="N35" i="1"/>
  <c r="R35" i="1"/>
  <c r="S35" i="1"/>
  <c r="I44" i="1"/>
  <c r="K44" i="1"/>
  <c r="L44" i="1"/>
  <c r="N44" i="1"/>
  <c r="R44" i="1"/>
  <c r="S44" i="1"/>
  <c r="I12" i="1"/>
  <c r="K12" i="1"/>
  <c r="L12" i="1"/>
  <c r="N12" i="1"/>
  <c r="R12" i="1"/>
  <c r="S12" i="1"/>
  <c r="I33" i="1"/>
  <c r="K33" i="1"/>
  <c r="L33" i="1"/>
  <c r="N33" i="1"/>
  <c r="R33" i="1"/>
  <c r="S33" i="1"/>
  <c r="I28" i="1"/>
  <c r="I18" i="1"/>
  <c r="K18" i="1"/>
  <c r="L18" i="1"/>
  <c r="N18" i="1"/>
  <c r="I38" i="1"/>
  <c r="K38" i="1"/>
  <c r="L38" i="1"/>
  <c r="N38" i="1"/>
  <c r="R38" i="1"/>
  <c r="S38" i="1"/>
  <c r="I34" i="1"/>
  <c r="K34" i="1"/>
  <c r="L34" i="1"/>
  <c r="N34" i="1"/>
  <c r="I14" i="1"/>
  <c r="K14" i="1"/>
  <c r="L14" i="1"/>
  <c r="N14" i="1"/>
  <c r="I19" i="1"/>
  <c r="I25" i="1"/>
  <c r="K25" i="1"/>
  <c r="L25" i="1"/>
  <c r="N25" i="1"/>
  <c r="I29" i="1"/>
  <c r="K29" i="1"/>
  <c r="L29" i="1"/>
  <c r="N29" i="1"/>
  <c r="I23" i="1"/>
  <c r="I52" i="1"/>
  <c r="K52" i="1"/>
  <c r="L52" i="1"/>
  <c r="N52" i="1"/>
  <c r="R52" i="1"/>
  <c r="S52" i="1"/>
  <c r="I39" i="1"/>
  <c r="K39" i="1"/>
  <c r="L39" i="1"/>
  <c r="N39" i="1"/>
  <c r="R39" i="1"/>
  <c r="S39" i="1"/>
  <c r="I45" i="1"/>
  <c r="K45" i="1"/>
  <c r="L45" i="1"/>
  <c r="N45" i="1"/>
  <c r="R45" i="1"/>
  <c r="S45" i="1"/>
  <c r="I51" i="1"/>
  <c r="K51" i="1"/>
  <c r="L51" i="1"/>
  <c r="N51" i="1"/>
  <c r="I49" i="1"/>
  <c r="I50" i="1"/>
  <c r="K50" i="1"/>
  <c r="L50" i="1"/>
  <c r="N50" i="1"/>
  <c r="R50" i="1"/>
  <c r="S50" i="1"/>
  <c r="I63" i="1"/>
  <c r="K63" i="1"/>
  <c r="L63" i="1"/>
  <c r="N63" i="1"/>
  <c r="I69" i="1"/>
  <c r="K69" i="1"/>
  <c r="L69" i="1"/>
  <c r="N69" i="1"/>
  <c r="I67" i="1"/>
  <c r="K67" i="1"/>
  <c r="L67" i="1"/>
  <c r="N67" i="1"/>
  <c r="R67" i="1"/>
  <c r="S67" i="1"/>
  <c r="I43" i="1"/>
  <c r="K43" i="1"/>
  <c r="L43" i="1"/>
  <c r="N43" i="1"/>
  <c r="I26" i="1"/>
  <c r="K26" i="1"/>
  <c r="L26" i="1"/>
  <c r="N26" i="1"/>
  <c r="I90" i="1"/>
  <c r="I85" i="1"/>
  <c r="K85" i="1"/>
  <c r="L85" i="1"/>
  <c r="N85" i="1"/>
  <c r="R85" i="1"/>
  <c r="S85" i="1"/>
  <c r="I60" i="1"/>
  <c r="K60" i="1"/>
  <c r="L60" i="1"/>
  <c r="N60" i="1"/>
  <c r="I83" i="1"/>
  <c r="K83" i="1"/>
  <c r="L83" i="1"/>
  <c r="N83" i="1"/>
  <c r="R83" i="1"/>
  <c r="S83" i="1"/>
  <c r="I65" i="1"/>
  <c r="K65" i="1"/>
  <c r="L65" i="1"/>
  <c r="N65" i="1"/>
  <c r="R65" i="1"/>
  <c r="S65" i="1"/>
  <c r="I11" i="1"/>
  <c r="K11" i="1"/>
  <c r="L11" i="1"/>
  <c r="N11" i="1"/>
  <c r="I73" i="1"/>
  <c r="K73" i="1"/>
  <c r="L73" i="1"/>
  <c r="N73" i="1"/>
  <c r="I46" i="1"/>
  <c r="I70" i="1"/>
  <c r="K70" i="1"/>
  <c r="L70" i="1"/>
  <c r="N70" i="1"/>
  <c r="I55" i="1"/>
  <c r="K55" i="1"/>
  <c r="L55" i="1"/>
  <c r="N55" i="1"/>
  <c r="R55" i="1"/>
  <c r="S55" i="1"/>
  <c r="I89" i="1"/>
  <c r="K89" i="1"/>
  <c r="L89" i="1"/>
  <c r="N89" i="1"/>
  <c r="I66" i="1"/>
  <c r="K66" i="1"/>
  <c r="L66" i="1"/>
  <c r="N66" i="1"/>
  <c r="I72" i="1"/>
  <c r="K72" i="1"/>
  <c r="L72" i="1"/>
  <c r="N72" i="1"/>
  <c r="R72" i="1"/>
  <c r="S72" i="1"/>
  <c r="I81" i="1"/>
  <c r="K81" i="1"/>
  <c r="L81" i="1"/>
  <c r="N81" i="1"/>
  <c r="I41" i="1"/>
  <c r="K41" i="1"/>
  <c r="L41" i="1"/>
  <c r="N41" i="1"/>
  <c r="I64" i="1"/>
  <c r="K64" i="1"/>
  <c r="L64" i="1"/>
  <c r="N64" i="1"/>
  <c r="I54" i="1"/>
  <c r="K54" i="1"/>
  <c r="L54" i="1"/>
  <c r="N54" i="1"/>
  <c r="I53" i="1"/>
  <c r="K53" i="1"/>
  <c r="L53" i="1"/>
  <c r="N53" i="1"/>
  <c r="R53" i="1"/>
  <c r="S53" i="1"/>
  <c r="I68" i="1"/>
  <c r="K68" i="1"/>
  <c r="L68" i="1"/>
  <c r="N68" i="1"/>
  <c r="I48" i="1"/>
  <c r="K48" i="1"/>
  <c r="L48" i="1"/>
  <c r="N48" i="1"/>
  <c r="I59" i="1"/>
  <c r="I58" i="1"/>
  <c r="K58" i="1"/>
  <c r="L58" i="1"/>
  <c r="N58" i="1"/>
  <c r="R58" i="1"/>
  <c r="S58" i="1"/>
  <c r="I88" i="1"/>
  <c r="K88" i="1"/>
  <c r="L88" i="1"/>
  <c r="N88" i="1"/>
  <c r="R88" i="1"/>
  <c r="S88" i="1"/>
  <c r="I77" i="1"/>
  <c r="K77" i="1"/>
  <c r="L77" i="1"/>
  <c r="N77" i="1"/>
  <c r="I76" i="1"/>
  <c r="K76" i="1"/>
  <c r="L76" i="1"/>
  <c r="N76" i="1"/>
  <c r="I47" i="1"/>
  <c r="K47" i="1"/>
  <c r="L47" i="1"/>
  <c r="N47" i="1"/>
  <c r="R47" i="1"/>
  <c r="S47" i="1"/>
  <c r="I82" i="1"/>
  <c r="K82" i="1"/>
  <c r="L82" i="1"/>
  <c r="N82" i="1"/>
  <c r="I75" i="1"/>
  <c r="K75" i="1"/>
  <c r="L75" i="1"/>
  <c r="N75" i="1"/>
  <c r="R75" i="1"/>
  <c r="S75" i="1"/>
  <c r="I86" i="1"/>
  <c r="K86" i="1"/>
  <c r="L86" i="1"/>
  <c r="N86" i="1"/>
  <c r="I91" i="1"/>
  <c r="K91" i="1"/>
  <c r="L91" i="1"/>
  <c r="N91" i="1"/>
  <c r="R91" i="1"/>
  <c r="S91" i="1"/>
  <c r="I93" i="1"/>
  <c r="K93" i="1"/>
  <c r="L93" i="1"/>
  <c r="N93" i="1"/>
  <c r="R93" i="1"/>
  <c r="S93" i="1"/>
  <c r="I94" i="1"/>
  <c r="K94" i="1"/>
  <c r="L94" i="1"/>
  <c r="N94" i="1"/>
  <c r="R94" i="1"/>
  <c r="S94" i="1"/>
  <c r="I95" i="1"/>
  <c r="K95" i="1"/>
  <c r="L95" i="1"/>
  <c r="N95" i="1"/>
  <c r="I96" i="1"/>
  <c r="K96" i="1"/>
  <c r="L96" i="1"/>
  <c r="N96" i="1"/>
  <c r="I97" i="1"/>
  <c r="K97" i="1"/>
  <c r="L97" i="1"/>
  <c r="N97" i="1"/>
  <c r="I98" i="1"/>
  <c r="K98" i="1"/>
  <c r="L98" i="1"/>
  <c r="N98" i="1"/>
  <c r="I99" i="1"/>
  <c r="K99" i="1"/>
  <c r="L99" i="1"/>
  <c r="N99" i="1"/>
  <c r="R99" i="1"/>
  <c r="S99" i="1"/>
  <c r="I100" i="1"/>
  <c r="K100" i="1"/>
  <c r="L100" i="1"/>
  <c r="N100" i="1"/>
  <c r="I101" i="1"/>
  <c r="K101" i="1"/>
  <c r="L101" i="1"/>
  <c r="N101" i="1"/>
  <c r="R101" i="1"/>
  <c r="S101" i="1"/>
  <c r="I102" i="1"/>
  <c r="K102" i="1"/>
  <c r="L102" i="1"/>
  <c r="N102" i="1"/>
  <c r="I103" i="1"/>
  <c r="K103" i="1"/>
  <c r="L103" i="1"/>
  <c r="N103" i="1"/>
  <c r="R103" i="1"/>
  <c r="S103" i="1"/>
  <c r="I104" i="1"/>
  <c r="K104" i="1"/>
  <c r="L104" i="1"/>
  <c r="N104" i="1"/>
  <c r="I105" i="1"/>
  <c r="K105" i="1"/>
  <c r="L105" i="1"/>
  <c r="N105" i="1"/>
  <c r="R105" i="1"/>
  <c r="S105" i="1"/>
  <c r="I106" i="1"/>
  <c r="K106" i="1"/>
  <c r="L106" i="1"/>
  <c r="N106" i="1"/>
  <c r="I107" i="1"/>
  <c r="K107" i="1"/>
  <c r="L107" i="1"/>
  <c r="N107" i="1"/>
  <c r="R107" i="1"/>
  <c r="S107" i="1"/>
  <c r="I108" i="1"/>
  <c r="K108" i="1"/>
  <c r="L108" i="1"/>
  <c r="N108" i="1"/>
  <c r="R108" i="1"/>
  <c r="S108" i="1"/>
  <c r="I109" i="1"/>
  <c r="K109" i="1"/>
  <c r="L109" i="1"/>
  <c r="N109" i="1"/>
  <c r="J16" i="1"/>
  <c r="I16" i="1"/>
  <c r="K16" i="1"/>
  <c r="L16" i="1"/>
  <c r="N16" i="1"/>
  <c r="J21" i="1"/>
  <c r="I21" i="1"/>
  <c r="K21" i="1"/>
  <c r="L21" i="1"/>
  <c r="N21" i="1"/>
  <c r="I31" i="1"/>
  <c r="K31" i="1"/>
  <c r="L31" i="1"/>
  <c r="N31" i="1"/>
  <c r="R31" i="1"/>
  <c r="S31" i="1"/>
  <c r="J31" i="1"/>
  <c r="I24" i="1"/>
  <c r="K24" i="1"/>
  <c r="L24" i="1"/>
  <c r="N24" i="1"/>
  <c r="J24" i="1"/>
  <c r="J37" i="1"/>
  <c r="J20" i="1"/>
  <c r="J80" i="1"/>
  <c r="J32" i="1"/>
  <c r="J42" i="1"/>
  <c r="J35" i="1"/>
  <c r="J26" i="1"/>
  <c r="J90" i="1"/>
  <c r="J85" i="1"/>
  <c r="J60" i="1"/>
  <c r="J83" i="1"/>
  <c r="J62" i="1"/>
  <c r="J65" i="1"/>
  <c r="J87" i="1"/>
  <c r="J30" i="1"/>
  <c r="J11" i="1"/>
  <c r="J73" i="1"/>
  <c r="J46" i="1"/>
  <c r="J78" i="1"/>
  <c r="J70" i="1"/>
  <c r="J79" i="1"/>
  <c r="J55" i="1"/>
  <c r="J89" i="1"/>
  <c r="J84" i="1"/>
  <c r="J66" i="1"/>
  <c r="J72" i="1"/>
  <c r="J81" i="1"/>
  <c r="J56" i="1"/>
  <c r="J41" i="1"/>
  <c r="J64" i="1"/>
  <c r="J54" i="1"/>
  <c r="J71" i="1"/>
  <c r="J53" i="1"/>
  <c r="J57" i="1"/>
  <c r="J68" i="1"/>
  <c r="J48" i="1"/>
  <c r="J59" i="1"/>
  <c r="J58" i="1"/>
  <c r="J88" i="1"/>
  <c r="J77" i="1"/>
  <c r="J76" i="1"/>
  <c r="J61" i="1"/>
  <c r="J47" i="1"/>
  <c r="J82" i="1"/>
  <c r="J75" i="1"/>
  <c r="J86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67" i="1"/>
  <c r="J43" i="1"/>
  <c r="J18" i="1"/>
  <c r="J28" i="1"/>
  <c r="J33" i="1"/>
  <c r="J12" i="1"/>
  <c r="J44" i="1"/>
  <c r="J38" i="1"/>
  <c r="M13" i="7"/>
  <c r="N13" i="7"/>
  <c r="O13" i="7"/>
  <c r="Q13" i="7"/>
  <c r="R13" i="7"/>
  <c r="M14" i="7"/>
  <c r="N14" i="7"/>
  <c r="M15" i="7"/>
  <c r="Q15" i="7"/>
  <c r="R15" i="7"/>
  <c r="M16" i="7"/>
  <c r="N16" i="7"/>
  <c r="O16" i="7"/>
  <c r="Q16" i="7"/>
  <c r="R16" i="7"/>
  <c r="M17" i="7"/>
  <c r="N17" i="7"/>
  <c r="O17" i="7"/>
  <c r="Q17" i="7"/>
  <c r="R17" i="7"/>
  <c r="M18" i="7"/>
  <c r="Q18" i="7"/>
  <c r="R18" i="7"/>
  <c r="M19" i="7"/>
  <c r="Q19" i="7"/>
  <c r="R19" i="7"/>
  <c r="M20" i="7"/>
  <c r="N20" i="7"/>
  <c r="Q20" i="7"/>
  <c r="R20" i="7"/>
  <c r="M21" i="7"/>
  <c r="N21" i="7"/>
  <c r="O21" i="7"/>
  <c r="Q21" i="7"/>
  <c r="R21" i="7"/>
  <c r="M22" i="7"/>
  <c r="N22" i="7"/>
  <c r="O22" i="7"/>
  <c r="Q22" i="7"/>
  <c r="R22" i="7"/>
  <c r="M23" i="7"/>
  <c r="N23" i="7"/>
  <c r="O23" i="7"/>
  <c r="Q23" i="7"/>
  <c r="R23" i="7"/>
  <c r="M24" i="7"/>
  <c r="Q24" i="7"/>
  <c r="R24" i="7"/>
  <c r="M25" i="7"/>
  <c r="Q25" i="7"/>
  <c r="R25" i="7"/>
  <c r="M26" i="7"/>
  <c r="N26" i="7"/>
  <c r="M27" i="7"/>
  <c r="Q27" i="7"/>
  <c r="R27" i="7"/>
  <c r="M28" i="7"/>
  <c r="Q28" i="7"/>
  <c r="R28" i="7"/>
  <c r="M29" i="7"/>
  <c r="M30" i="7"/>
  <c r="Q30" i="7"/>
  <c r="R30" i="7"/>
  <c r="M31" i="7"/>
  <c r="N31" i="7"/>
  <c r="Q31" i="7"/>
  <c r="R31" i="7"/>
  <c r="M32" i="7"/>
  <c r="Q32" i="7"/>
  <c r="R32" i="7"/>
  <c r="M33" i="7"/>
  <c r="N33" i="7"/>
  <c r="O33" i="7"/>
  <c r="Q33" i="7"/>
  <c r="R33" i="7"/>
  <c r="M34" i="7"/>
  <c r="Q34" i="7"/>
  <c r="R34" i="7"/>
  <c r="M35" i="7"/>
  <c r="Q35" i="7"/>
  <c r="R35" i="7"/>
  <c r="M36" i="7"/>
  <c r="N36" i="7"/>
  <c r="Q36" i="7"/>
  <c r="R36" i="7"/>
  <c r="M37" i="7"/>
  <c r="N37" i="7"/>
  <c r="Q37" i="7"/>
  <c r="R37" i="7"/>
  <c r="M38" i="7"/>
  <c r="Q38" i="7"/>
  <c r="R38" i="7"/>
  <c r="M39" i="7"/>
  <c r="Q39" i="7"/>
  <c r="R39" i="7"/>
  <c r="M40" i="7"/>
  <c r="Q40" i="7"/>
  <c r="R40" i="7"/>
  <c r="M41" i="7"/>
  <c r="N41" i="7"/>
  <c r="Q41" i="7"/>
  <c r="R41" i="7"/>
  <c r="M42" i="7"/>
  <c r="N42" i="7"/>
  <c r="O42" i="7"/>
  <c r="Q42" i="7"/>
  <c r="R42" i="7"/>
  <c r="M43" i="7"/>
  <c r="Q43" i="7"/>
  <c r="R43" i="7"/>
  <c r="M44" i="7"/>
  <c r="M45" i="7"/>
  <c r="N45" i="7"/>
  <c r="O45" i="7"/>
  <c r="Q45" i="7"/>
  <c r="R45" i="7"/>
  <c r="M46" i="7"/>
  <c r="N46" i="7"/>
  <c r="Q46" i="7"/>
  <c r="R46" i="7"/>
  <c r="M47" i="7"/>
  <c r="N47" i="7"/>
  <c r="O47" i="7"/>
  <c r="Q47" i="7"/>
  <c r="R47" i="7"/>
  <c r="M48" i="7"/>
  <c r="N48" i="7"/>
  <c r="O48" i="7"/>
  <c r="Q48" i="7"/>
  <c r="R48" i="7"/>
  <c r="M49" i="7"/>
  <c r="N49" i="7"/>
  <c r="Q49" i="7"/>
  <c r="R49" i="7"/>
  <c r="M50" i="7"/>
  <c r="Q50" i="7"/>
  <c r="R50" i="7"/>
  <c r="M51" i="7"/>
  <c r="Q51" i="7"/>
  <c r="R51" i="7"/>
  <c r="M52" i="7"/>
  <c r="Q52" i="7"/>
  <c r="R52" i="7"/>
  <c r="M53" i="7"/>
  <c r="N53" i="7"/>
  <c r="O53" i="7"/>
  <c r="Q53" i="7"/>
  <c r="R53" i="7"/>
  <c r="M54" i="7"/>
  <c r="N54" i="7"/>
  <c r="Q54" i="7"/>
  <c r="R54" i="7"/>
  <c r="M55" i="7"/>
  <c r="Q55" i="7"/>
  <c r="R55" i="7"/>
  <c r="M56" i="7"/>
  <c r="N56" i="7"/>
  <c r="M57" i="7"/>
  <c r="Q57" i="7"/>
  <c r="R57" i="7"/>
  <c r="M58" i="7"/>
  <c r="N58" i="7"/>
  <c r="M59" i="7"/>
  <c r="M60" i="7"/>
  <c r="N60" i="7"/>
  <c r="O60" i="7"/>
  <c r="Q60" i="7"/>
  <c r="R60" i="7"/>
  <c r="M61" i="7"/>
  <c r="N61" i="7"/>
  <c r="O61" i="7"/>
  <c r="Q61" i="7"/>
  <c r="R61" i="7"/>
  <c r="M62" i="7"/>
  <c r="M63" i="7"/>
  <c r="M64" i="7"/>
  <c r="N64" i="7"/>
  <c r="M65" i="7"/>
  <c r="M66" i="7"/>
  <c r="M67" i="7"/>
  <c r="M68" i="7"/>
  <c r="M69" i="7"/>
  <c r="M70" i="7"/>
  <c r="M71" i="7"/>
  <c r="N71" i="7"/>
  <c r="M72" i="7"/>
  <c r="M73" i="7"/>
  <c r="M74" i="7"/>
  <c r="N74" i="7"/>
  <c r="O74" i="7"/>
  <c r="Q74" i="7"/>
  <c r="R74" i="7"/>
  <c r="M75" i="7"/>
  <c r="N75" i="7"/>
  <c r="M76" i="7"/>
  <c r="M77" i="7"/>
  <c r="O77" i="7"/>
  <c r="Q77" i="7"/>
  <c r="R77" i="7"/>
  <c r="N77" i="7"/>
  <c r="M78" i="7"/>
  <c r="M79" i="7"/>
  <c r="M80" i="7"/>
  <c r="N80" i="7"/>
  <c r="M81" i="7"/>
  <c r="N81" i="7"/>
  <c r="M82" i="7"/>
  <c r="M83" i="7"/>
  <c r="M84" i="7"/>
  <c r="N84" i="7"/>
  <c r="M85" i="7"/>
  <c r="M86" i="7"/>
  <c r="M87" i="7"/>
  <c r="O87" i="7"/>
  <c r="Q87" i="7"/>
  <c r="R87" i="7"/>
  <c r="N87" i="7"/>
  <c r="M88" i="7"/>
  <c r="M89" i="7"/>
  <c r="M90" i="7"/>
  <c r="M91" i="7"/>
  <c r="N91" i="7"/>
  <c r="O91" i="7"/>
  <c r="Q91" i="7"/>
  <c r="R91" i="7"/>
  <c r="M92" i="7"/>
  <c r="N92" i="7"/>
  <c r="O92" i="7"/>
  <c r="Q92" i="7"/>
  <c r="M93" i="7"/>
  <c r="M94" i="7"/>
  <c r="N94" i="7"/>
  <c r="O94" i="7"/>
  <c r="Q94" i="7"/>
  <c r="R94" i="7"/>
  <c r="M95" i="7"/>
  <c r="M96" i="7"/>
  <c r="N96" i="7"/>
  <c r="M97" i="7"/>
  <c r="N97" i="7"/>
  <c r="O97" i="7"/>
  <c r="Q97" i="7"/>
  <c r="R97" i="7"/>
  <c r="M98" i="7"/>
  <c r="M99" i="7"/>
  <c r="M100" i="7"/>
  <c r="N100" i="7"/>
  <c r="M101" i="7"/>
  <c r="M102" i="7"/>
  <c r="M103" i="7"/>
  <c r="N103" i="7"/>
  <c r="M104" i="7"/>
  <c r="N104" i="7"/>
  <c r="M105" i="7"/>
  <c r="M106" i="7"/>
  <c r="R106" i="7"/>
  <c r="N106" i="7"/>
  <c r="O106" i="7"/>
  <c r="Q106" i="7"/>
  <c r="M107" i="7"/>
  <c r="N107" i="7"/>
  <c r="O107" i="7"/>
  <c r="Q107" i="7"/>
  <c r="R107" i="7"/>
  <c r="M108" i="7"/>
  <c r="N108" i="7"/>
  <c r="O108" i="7"/>
  <c r="Q108" i="7"/>
  <c r="R108" i="7"/>
  <c r="M109" i="7"/>
  <c r="N109" i="7"/>
  <c r="O109" i="7"/>
  <c r="Q109" i="7"/>
  <c r="R109" i="7"/>
  <c r="M110" i="7"/>
  <c r="N110" i="7"/>
  <c r="M111" i="7"/>
  <c r="M112" i="7"/>
  <c r="N112" i="7"/>
  <c r="O112" i="7"/>
  <c r="Q112" i="7"/>
  <c r="R112" i="7"/>
  <c r="M113" i="7"/>
  <c r="N113" i="7"/>
  <c r="O113" i="7"/>
  <c r="Q113" i="7"/>
  <c r="R113" i="7"/>
  <c r="M114" i="7"/>
  <c r="M115" i="7"/>
  <c r="M116" i="7"/>
  <c r="N116" i="7"/>
  <c r="M117" i="7"/>
  <c r="M118" i="7"/>
  <c r="M119" i="7"/>
  <c r="N119" i="7"/>
  <c r="O119" i="7"/>
  <c r="Q119" i="7"/>
  <c r="R119" i="7"/>
  <c r="M120" i="7"/>
  <c r="N120" i="7"/>
  <c r="M121" i="7"/>
  <c r="M122" i="7"/>
  <c r="N122" i="7"/>
  <c r="M123" i="7"/>
  <c r="N123" i="7"/>
  <c r="O123" i="7"/>
  <c r="Q123" i="7"/>
  <c r="R123" i="7"/>
  <c r="M124" i="7"/>
  <c r="N124" i="7"/>
  <c r="O124" i="7"/>
  <c r="Q124" i="7"/>
  <c r="R124" i="7"/>
  <c r="M125" i="7"/>
  <c r="Q125" i="7"/>
  <c r="R125" i="7"/>
  <c r="N125" i="7"/>
  <c r="O125" i="7"/>
  <c r="M126" i="7"/>
  <c r="N126" i="7"/>
  <c r="M127" i="7"/>
  <c r="M128" i="7"/>
  <c r="N128" i="7"/>
  <c r="O128" i="7"/>
  <c r="Q128" i="7"/>
  <c r="R128" i="7"/>
  <c r="M129" i="7"/>
  <c r="N129" i="7"/>
  <c r="O129" i="7"/>
  <c r="Q129" i="7"/>
  <c r="R129" i="7"/>
  <c r="M130" i="7"/>
  <c r="M131" i="7"/>
  <c r="N131" i="7"/>
  <c r="M132" i="7"/>
  <c r="N132" i="7"/>
  <c r="M133" i="7"/>
  <c r="M134" i="7"/>
  <c r="M135" i="7"/>
  <c r="N135" i="7"/>
  <c r="O135" i="7"/>
  <c r="Q135" i="7"/>
  <c r="R135" i="7"/>
  <c r="M136" i="7"/>
  <c r="N136" i="7"/>
  <c r="O136" i="7"/>
  <c r="Q136" i="7"/>
  <c r="R136" i="7"/>
  <c r="M137" i="7"/>
  <c r="M138" i="7"/>
  <c r="O138" i="7"/>
  <c r="Q138" i="7"/>
  <c r="R138" i="7"/>
  <c r="N138" i="7"/>
  <c r="M139" i="7"/>
  <c r="M140" i="7"/>
  <c r="M141" i="7"/>
  <c r="O141" i="7"/>
  <c r="Q141" i="7"/>
  <c r="R141" i="7"/>
  <c r="N141" i="7"/>
  <c r="M142" i="7"/>
  <c r="M143" i="7"/>
  <c r="N143" i="7"/>
  <c r="M144" i="7"/>
  <c r="N144" i="7"/>
  <c r="M145" i="7"/>
  <c r="M146" i="7"/>
  <c r="M147" i="7"/>
  <c r="N147" i="7"/>
  <c r="M148" i="7"/>
  <c r="M149" i="7"/>
  <c r="N149" i="7"/>
  <c r="O149" i="7"/>
  <c r="Q149" i="7"/>
  <c r="R149" i="7"/>
  <c r="M150" i="7"/>
  <c r="N150" i="7"/>
  <c r="O150" i="7"/>
  <c r="Q150" i="7"/>
  <c r="R150" i="7"/>
  <c r="M151" i="7"/>
  <c r="M152" i="7"/>
  <c r="N152" i="7"/>
  <c r="M153" i="7"/>
  <c r="M154" i="7"/>
  <c r="M155" i="7"/>
  <c r="M156" i="7"/>
  <c r="N156" i="7"/>
  <c r="O156" i="7"/>
  <c r="Q156" i="7"/>
  <c r="R156" i="7"/>
  <c r="M157" i="7"/>
  <c r="M158" i="7"/>
  <c r="N158" i="7"/>
  <c r="M159" i="7"/>
  <c r="N159" i="7"/>
  <c r="M160" i="7"/>
  <c r="M161" i="7"/>
  <c r="M162" i="7"/>
  <c r="N162" i="7"/>
  <c r="J52" i="1"/>
  <c r="J69" i="1"/>
  <c r="J19" i="1"/>
  <c r="J74" i="1"/>
  <c r="J63" i="1"/>
  <c r="J49" i="1"/>
  <c r="J29" i="1"/>
  <c r="J50" i="1"/>
  <c r="J51" i="1"/>
  <c r="J25" i="1"/>
  <c r="J45" i="1"/>
  <c r="J39" i="1"/>
  <c r="J15" i="1"/>
  <c r="J23" i="1"/>
  <c r="I17" i="1"/>
  <c r="K17" i="1"/>
  <c r="L17" i="1"/>
  <c r="N17" i="1"/>
  <c r="J17" i="1"/>
  <c r="J14" i="1"/>
  <c r="J34" i="1"/>
  <c r="N153" i="7"/>
  <c r="O144" i="7"/>
  <c r="Q144" i="7"/>
  <c r="R144" i="7"/>
  <c r="O132" i="7"/>
  <c r="Q132" i="7"/>
  <c r="R132" i="7"/>
  <c r="O120" i="7"/>
  <c r="Q120" i="7"/>
  <c r="R120" i="7"/>
  <c r="O104" i="7"/>
  <c r="Q104" i="7"/>
  <c r="R104" i="7"/>
  <c r="R92" i="7"/>
  <c r="O84" i="7"/>
  <c r="Q84" i="7"/>
  <c r="R84" i="7"/>
  <c r="O80" i="7"/>
  <c r="Q80" i="7"/>
  <c r="R80" i="7"/>
  <c r="O64" i="7"/>
  <c r="Q64" i="7"/>
  <c r="R64" i="7"/>
  <c r="O20" i="7"/>
  <c r="O14" i="7"/>
  <c r="Q14" i="7"/>
  <c r="R14" i="7"/>
  <c r="O49" i="7"/>
  <c r="O41" i="7"/>
  <c r="O37" i="7"/>
  <c r="O131" i="7"/>
  <c r="Q131" i="7"/>
  <c r="R131" i="7"/>
  <c r="N102" i="7"/>
  <c r="O102" i="7"/>
  <c r="Q102" i="7"/>
  <c r="R102" i="7"/>
  <c r="N118" i="7"/>
  <c r="O118" i="7"/>
  <c r="Q118" i="7"/>
  <c r="R118" i="7"/>
  <c r="N89" i="7"/>
  <c r="O89" i="7"/>
  <c r="Q89" i="7"/>
  <c r="R89" i="7"/>
  <c r="N161" i="7"/>
  <c r="O161" i="7"/>
  <c r="Q161" i="7"/>
  <c r="R161" i="7"/>
  <c r="O147" i="7"/>
  <c r="Q147" i="7"/>
  <c r="R147" i="7"/>
  <c r="N105" i="7"/>
  <c r="N99" i="7"/>
  <c r="O99" i="7"/>
  <c r="Q99" i="7"/>
  <c r="R99" i="7"/>
  <c r="N121" i="7"/>
  <c r="N115" i="7"/>
  <c r="O115" i="7"/>
  <c r="Q115" i="7"/>
  <c r="R115" i="7"/>
  <c r="O152" i="7"/>
  <c r="Q152" i="7"/>
  <c r="R152" i="7"/>
  <c r="N86" i="7"/>
  <c r="O86" i="7"/>
  <c r="Q86" i="7"/>
  <c r="R86" i="7"/>
  <c r="N83" i="7"/>
  <c r="O83" i="7"/>
  <c r="Q83" i="7"/>
  <c r="R83" i="7"/>
  <c r="N73" i="7"/>
  <c r="O73" i="7"/>
  <c r="Q73" i="7"/>
  <c r="R73" i="7"/>
  <c r="N70" i="7"/>
  <c r="O70" i="7"/>
  <c r="Q70" i="7"/>
  <c r="R70" i="7"/>
  <c r="N67" i="7"/>
  <c r="O67" i="7"/>
  <c r="Q67" i="7"/>
  <c r="R67" i="7"/>
  <c r="N57" i="7"/>
  <c r="O57" i="7"/>
  <c r="N52" i="7"/>
  <c r="O52" i="7"/>
  <c r="N40" i="7"/>
  <c r="O40" i="7"/>
  <c r="N35" i="7"/>
  <c r="O35" i="7"/>
  <c r="N30" i="7"/>
  <c r="O30" i="7"/>
  <c r="N25" i="7"/>
  <c r="O25" i="7"/>
  <c r="N19" i="7"/>
  <c r="O19" i="7"/>
  <c r="Q65" i="7"/>
  <c r="R65" i="7"/>
  <c r="N160" i="7"/>
  <c r="O160" i="7"/>
  <c r="Q160" i="7"/>
  <c r="R160" i="7"/>
  <c r="O81" i="7"/>
  <c r="Q81" i="7"/>
  <c r="R81" i="7"/>
  <c r="O153" i="7"/>
  <c r="Q153" i="7"/>
  <c r="R153" i="7"/>
  <c r="O117" i="7"/>
  <c r="Q117" i="7"/>
  <c r="R117" i="7"/>
  <c r="Q98" i="7"/>
  <c r="R98" i="7"/>
  <c r="N139" i="7"/>
  <c r="N127" i="7"/>
  <c r="O127" i="7"/>
  <c r="Q127" i="7"/>
  <c r="R127" i="7"/>
  <c r="N117" i="7"/>
  <c r="N114" i="7"/>
  <c r="O114" i="7"/>
  <c r="Q114" i="7"/>
  <c r="R114" i="7"/>
  <c r="N111" i="7"/>
  <c r="O111" i="7"/>
  <c r="Q111" i="7"/>
  <c r="R111" i="7"/>
  <c r="N101" i="7"/>
  <c r="O101" i="7"/>
  <c r="Q101" i="7"/>
  <c r="R101" i="7"/>
  <c r="N98" i="7"/>
  <c r="O98" i="7"/>
  <c r="N78" i="7"/>
  <c r="O78" i="7"/>
  <c r="Q78" i="7"/>
  <c r="R78" i="7"/>
  <c r="O75" i="7"/>
  <c r="Q75" i="7"/>
  <c r="R75" i="7"/>
  <c r="N65" i="7"/>
  <c r="O65" i="7"/>
  <c r="N62" i="7"/>
  <c r="O62" i="7"/>
  <c r="Q62" i="7"/>
  <c r="R62" i="7"/>
  <c r="N59" i="7"/>
  <c r="N50" i="7"/>
  <c r="O50" i="7"/>
  <c r="O46" i="7"/>
  <c r="N43" i="7"/>
  <c r="O43" i="7"/>
  <c r="N32" i="7"/>
  <c r="O32" i="7"/>
  <c r="N157" i="7"/>
  <c r="O157" i="7"/>
  <c r="Q157" i="7"/>
  <c r="R157" i="7"/>
  <c r="N146" i="7"/>
  <c r="O143" i="7"/>
  <c r="Q143" i="7"/>
  <c r="R143" i="7"/>
  <c r="N85" i="7"/>
  <c r="O85" i="7"/>
  <c r="Q85" i="7"/>
  <c r="R85" i="7"/>
  <c r="N82" i="7"/>
  <c r="O82" i="7"/>
  <c r="Q82" i="7"/>
  <c r="R82" i="7"/>
  <c r="N79" i="7"/>
  <c r="O79" i="7"/>
  <c r="Q79" i="7"/>
  <c r="R79" i="7"/>
  <c r="N69" i="7"/>
  <c r="O69" i="7"/>
  <c r="Q69" i="7"/>
  <c r="R69" i="7"/>
  <c r="N66" i="7"/>
  <c r="O66" i="7"/>
  <c r="Q66" i="7"/>
  <c r="R66" i="7"/>
  <c r="N63" i="7"/>
  <c r="O63" i="7"/>
  <c r="Q63" i="7"/>
  <c r="R63" i="7"/>
  <c r="O54" i="7"/>
  <c r="N51" i="7"/>
  <c r="O51" i="7"/>
  <c r="N44" i="7"/>
  <c r="O44" i="7"/>
  <c r="Q44" i="7"/>
  <c r="R44" i="7"/>
  <c r="O36" i="7"/>
  <c r="N34" i="7"/>
  <c r="O34" i="7"/>
  <c r="N24" i="7"/>
  <c r="O24" i="7"/>
  <c r="N15" i="7"/>
  <c r="O15" i="7"/>
  <c r="K19" i="1"/>
  <c r="L19" i="1"/>
  <c r="N19" i="1"/>
  <c r="R19" i="1"/>
  <c r="S19" i="1"/>
  <c r="K49" i="1"/>
  <c r="L49" i="1"/>
  <c r="N49" i="1"/>
  <c r="R49" i="1"/>
  <c r="S49" i="1"/>
  <c r="K92" i="1"/>
  <c r="L92" i="1"/>
  <c r="N92" i="1"/>
  <c r="Q75" i="8"/>
  <c r="P75" i="8"/>
  <c r="Q77" i="8"/>
  <c r="P77" i="8"/>
  <c r="Q69" i="8"/>
  <c r="P69" i="8"/>
  <c r="Q59" i="8"/>
  <c r="P59" i="8"/>
  <c r="Q53" i="8"/>
  <c r="P53" i="8"/>
  <c r="Q79" i="8"/>
  <c r="P79" i="8"/>
  <c r="Q71" i="8"/>
  <c r="P71" i="8"/>
  <c r="Q81" i="8"/>
  <c r="P81" i="8"/>
  <c r="Q73" i="8"/>
  <c r="P73" i="8"/>
  <c r="Q67" i="8"/>
  <c r="P67" i="8"/>
  <c r="Q61" i="8"/>
  <c r="P61" i="8"/>
  <c r="Q51" i="8"/>
  <c r="P51" i="8"/>
  <c r="O56" i="8"/>
  <c r="P56" i="8"/>
  <c r="O48" i="8"/>
  <c r="P48" i="8"/>
  <c r="Q30" i="8"/>
  <c r="P30" i="8"/>
  <c r="O62" i="8"/>
  <c r="P62" i="8"/>
  <c r="O54" i="8"/>
  <c r="P54" i="8"/>
  <c r="O46" i="8"/>
  <c r="P46" i="8"/>
  <c r="P80" i="8"/>
  <c r="P78" i="8"/>
  <c r="P76" i="8"/>
  <c r="P74" i="8"/>
  <c r="P72" i="8"/>
  <c r="P70" i="8"/>
  <c r="O68" i="8"/>
  <c r="P68" i="8"/>
  <c r="P65" i="8"/>
  <c r="O60" i="8"/>
  <c r="P60" i="8"/>
  <c r="P57" i="8"/>
  <c r="O52" i="8"/>
  <c r="P52" i="8"/>
  <c r="P49" i="8"/>
  <c r="Q42" i="8"/>
  <c r="P42" i="8"/>
  <c r="O64" i="8"/>
  <c r="P64" i="8"/>
  <c r="Q40" i="8"/>
  <c r="P40" i="8"/>
  <c r="O66" i="8"/>
  <c r="P66" i="8"/>
  <c r="P63" i="8"/>
  <c r="O58" i="8"/>
  <c r="P58" i="8"/>
  <c r="P55" i="8"/>
  <c r="O50" i="8"/>
  <c r="P50" i="8"/>
  <c r="P47" i="8"/>
  <c r="O39" i="8"/>
  <c r="P39" i="8"/>
  <c r="Q38" i="8"/>
  <c r="P38" i="8"/>
  <c r="Q34" i="8"/>
  <c r="P34" i="8"/>
  <c r="O29" i="8"/>
  <c r="P29" i="8"/>
  <c r="Q24" i="8"/>
  <c r="P24" i="8"/>
  <c r="J45" i="8"/>
  <c r="K45" i="8"/>
  <c r="M45" i="8"/>
  <c r="O37" i="8"/>
  <c r="P37" i="8"/>
  <c r="O33" i="8"/>
  <c r="P33" i="8"/>
  <c r="O23" i="8"/>
  <c r="P23" i="8"/>
  <c r="O19" i="8"/>
  <c r="P19" i="8"/>
  <c r="O15" i="8"/>
  <c r="P15" i="8"/>
  <c r="O11" i="8"/>
  <c r="P11" i="8"/>
  <c r="O7" i="8"/>
  <c r="P7" i="8"/>
  <c r="O3" i="8"/>
  <c r="P3" i="8"/>
  <c r="O43" i="8"/>
  <c r="P43" i="8"/>
  <c r="O35" i="8"/>
  <c r="P35" i="8"/>
  <c r="O25" i="8"/>
  <c r="P25" i="8"/>
  <c r="O41" i="8"/>
  <c r="P41" i="8"/>
  <c r="O31" i="8"/>
  <c r="P31" i="8"/>
  <c r="P28" i="8"/>
  <c r="O27" i="8"/>
  <c r="P27" i="8"/>
  <c r="O21" i="8"/>
  <c r="P21" i="8"/>
  <c r="O17" i="8"/>
  <c r="P17" i="8"/>
  <c r="O13" i="8"/>
  <c r="P13" i="8"/>
  <c r="O9" i="8"/>
  <c r="P9" i="8"/>
  <c r="O5" i="8"/>
  <c r="P5" i="8"/>
  <c r="K59" i="1"/>
  <c r="L59" i="1"/>
  <c r="N59" i="1"/>
  <c r="R59" i="1"/>
  <c r="S59" i="1"/>
  <c r="K37" i="1"/>
  <c r="L37" i="1"/>
  <c r="N37" i="1"/>
  <c r="R37" i="1"/>
  <c r="S37" i="1"/>
  <c r="P27" i="1"/>
  <c r="K23" i="1"/>
  <c r="L23" i="1"/>
  <c r="N23" i="1"/>
  <c r="K28" i="1"/>
  <c r="L28" i="1"/>
  <c r="N28" i="1"/>
  <c r="K46" i="1"/>
  <c r="L46" i="1"/>
  <c r="N46" i="1"/>
  <c r="R46" i="1"/>
  <c r="S46" i="1"/>
  <c r="K90" i="1"/>
  <c r="L90" i="1"/>
  <c r="N90" i="1"/>
  <c r="N76" i="7"/>
  <c r="O76" i="7"/>
  <c r="Q76" i="7"/>
  <c r="R76" i="7"/>
  <c r="N39" i="7"/>
  <c r="O39" i="7"/>
  <c r="O28" i="7"/>
  <c r="N28" i="7"/>
  <c r="N18" i="7"/>
  <c r="O18" i="7"/>
  <c r="N145" i="7"/>
  <c r="O145" i="7"/>
  <c r="Q145" i="7"/>
  <c r="R145" i="7"/>
  <c r="O162" i="7"/>
  <c r="Q162" i="7"/>
  <c r="R162" i="7"/>
  <c r="O158" i="7"/>
  <c r="Q158" i="7"/>
  <c r="R158" i="7"/>
  <c r="N140" i="7"/>
  <c r="O140" i="7"/>
  <c r="Q140" i="7"/>
  <c r="R140" i="7"/>
  <c r="O116" i="7"/>
  <c r="Q116" i="7"/>
  <c r="R116" i="7"/>
  <c r="O103" i="7"/>
  <c r="Q103" i="7"/>
  <c r="R103" i="7"/>
  <c r="O100" i="7"/>
  <c r="Q100" i="7"/>
  <c r="R100" i="7"/>
  <c r="N72" i="7"/>
  <c r="O72" i="7"/>
  <c r="Q72" i="7"/>
  <c r="R72" i="7"/>
  <c r="O59" i="7"/>
  <c r="Q59" i="7"/>
  <c r="R59" i="7"/>
  <c r="N55" i="7"/>
  <c r="O55" i="7"/>
  <c r="N29" i="7"/>
  <c r="O29" i="7"/>
  <c r="Q29" i="7"/>
  <c r="R29" i="7"/>
  <c r="N95" i="7"/>
  <c r="O95" i="7"/>
  <c r="Q95" i="7"/>
  <c r="R95" i="7"/>
  <c r="N88" i="7"/>
  <c r="O88" i="7"/>
  <c r="Q88" i="7"/>
  <c r="R88" i="7"/>
  <c r="O26" i="7"/>
  <c r="Q26" i="7"/>
  <c r="R26" i="7"/>
  <c r="O159" i="7"/>
  <c r="Q159" i="7"/>
  <c r="R159" i="7"/>
  <c r="O139" i="7"/>
  <c r="Q139" i="7"/>
  <c r="R139" i="7"/>
  <c r="O134" i="7"/>
  <c r="Q134" i="7"/>
  <c r="R134" i="7"/>
  <c r="N134" i="7"/>
  <c r="O121" i="7"/>
  <c r="Q121" i="7"/>
  <c r="R121" i="7"/>
  <c r="O105" i="7"/>
  <c r="Q105" i="7"/>
  <c r="R105" i="7"/>
  <c r="N93" i="7"/>
  <c r="O93" i="7"/>
  <c r="Q93" i="7"/>
  <c r="R93" i="7"/>
  <c r="N68" i="7"/>
  <c r="O68" i="7"/>
  <c r="Q68" i="7"/>
  <c r="R68" i="7"/>
  <c r="N154" i="7"/>
  <c r="O154" i="7"/>
  <c r="Q154" i="7"/>
  <c r="R154" i="7"/>
  <c r="N142" i="7"/>
  <c r="O142" i="7"/>
  <c r="Q142" i="7"/>
  <c r="R142" i="7"/>
  <c r="N155" i="7"/>
  <c r="O155" i="7"/>
  <c r="Q155" i="7"/>
  <c r="R155" i="7"/>
  <c r="N151" i="7"/>
  <c r="O151" i="7"/>
  <c r="Q151" i="7"/>
  <c r="R151" i="7"/>
  <c r="N148" i="7"/>
  <c r="O148" i="7"/>
  <c r="Q148" i="7"/>
  <c r="R148" i="7"/>
  <c r="O146" i="7"/>
  <c r="Q146" i="7"/>
  <c r="R146" i="7"/>
  <c r="N137" i="7"/>
  <c r="O137" i="7"/>
  <c r="Q137" i="7"/>
  <c r="R137" i="7"/>
  <c r="N133" i="7"/>
  <c r="O133" i="7"/>
  <c r="Q133" i="7"/>
  <c r="R133" i="7"/>
  <c r="N130" i="7"/>
  <c r="O130" i="7"/>
  <c r="Q130" i="7"/>
  <c r="R130" i="7"/>
  <c r="O71" i="7"/>
  <c r="Q71" i="7"/>
  <c r="R71" i="7"/>
  <c r="O58" i="7"/>
  <c r="Q58" i="7"/>
  <c r="R58" i="7"/>
  <c r="O38" i="7"/>
  <c r="N38" i="7"/>
  <c r="O31" i="7"/>
  <c r="N27" i="7"/>
  <c r="O27" i="7"/>
  <c r="O126" i="7"/>
  <c r="Q126" i="7"/>
  <c r="R126" i="7"/>
  <c r="O122" i="7"/>
  <c r="Q122" i="7"/>
  <c r="R122" i="7"/>
  <c r="O110" i="7"/>
  <c r="Q110" i="7"/>
  <c r="R110" i="7"/>
  <c r="O96" i="7"/>
  <c r="Q96" i="7"/>
  <c r="R96" i="7"/>
  <c r="N90" i="7"/>
  <c r="O90" i="7"/>
  <c r="Q90" i="7"/>
  <c r="R90" i="7"/>
  <c r="O56" i="7"/>
  <c r="Q56" i="7"/>
  <c r="R56" i="7"/>
  <c r="Q45" i="8"/>
  <c r="P45" i="8"/>
  <c r="P49" i="1"/>
  <c r="Q49" i="1"/>
  <c r="P92" i="1"/>
  <c r="P25" i="1"/>
  <c r="Q71" i="1"/>
  <c r="Q27" i="1"/>
  <c r="Q60" i="1"/>
  <c r="Q61" i="1"/>
  <c r="Q24" i="1"/>
  <c r="R25" i="1"/>
  <c r="S25" i="1"/>
  <c r="Q25" i="1"/>
  <c r="Q46" i="1"/>
  <c r="Q55" i="1"/>
  <c r="Q110" i="1"/>
  <c r="R110" i="1"/>
  <c r="S110" i="1"/>
  <c r="R32" i="1"/>
  <c r="S32" i="1"/>
  <c r="Q32" i="1"/>
  <c r="R18" i="1"/>
  <c r="S18" i="1"/>
  <c r="Q18" i="1"/>
  <c r="R56" i="1"/>
  <c r="S56" i="1"/>
  <c r="Q56" i="1"/>
  <c r="Q22" i="1"/>
  <c r="Q47" i="1"/>
  <c r="Q59" i="1"/>
  <c r="Q74" i="1"/>
  <c r="R92" i="1"/>
  <c r="S92" i="1"/>
  <c r="Q92" i="1"/>
  <c r="R54" i="1"/>
  <c r="S54" i="1"/>
  <c r="Q54" i="1"/>
  <c r="Q90" i="1"/>
  <c r="R90" i="1"/>
  <c r="S90" i="1"/>
  <c r="R64" i="1"/>
  <c r="S64" i="1"/>
  <c r="Q64" i="1"/>
  <c r="R98" i="1"/>
  <c r="S98" i="1"/>
  <c r="Q98" i="1"/>
  <c r="Q23" i="1"/>
  <c r="R23" i="1"/>
  <c r="S23" i="1"/>
  <c r="R96" i="1"/>
  <c r="S96" i="1"/>
  <c r="Q96" i="1"/>
  <c r="R68" i="1"/>
  <c r="S68" i="1"/>
  <c r="Q68" i="1"/>
  <c r="Q41" i="1"/>
  <c r="R41" i="1"/>
  <c r="S41" i="1"/>
  <c r="R40" i="1"/>
  <c r="S40" i="1"/>
  <c r="Q40" i="1"/>
  <c r="R80" i="1"/>
  <c r="S80" i="1"/>
  <c r="Q80" i="1"/>
  <c r="R104" i="1"/>
  <c r="S104" i="1"/>
  <c r="Q104" i="1"/>
  <c r="Q48" i="1"/>
  <c r="R48" i="1"/>
  <c r="S48" i="1"/>
  <c r="R11" i="1"/>
  <c r="S11" i="1"/>
  <c r="Q11" i="1"/>
  <c r="R43" i="1"/>
  <c r="S43" i="1"/>
  <c r="Q43" i="1"/>
  <c r="Q15" i="1"/>
  <c r="R15" i="1"/>
  <c r="S15" i="1"/>
  <c r="R30" i="1"/>
  <c r="S30" i="1"/>
  <c r="Q30" i="1"/>
  <c r="R57" i="1"/>
  <c r="S57" i="1"/>
  <c r="Q57" i="1"/>
  <c r="Q63" i="1"/>
  <c r="R63" i="1"/>
  <c r="S63" i="1"/>
  <c r="Q21" i="1"/>
  <c r="R21" i="1"/>
  <c r="S21" i="1"/>
  <c r="R66" i="1"/>
  <c r="S66" i="1"/>
  <c r="Q66" i="1"/>
  <c r="Q82" i="1"/>
  <c r="R82" i="1"/>
  <c r="S82" i="1"/>
  <c r="R62" i="1"/>
  <c r="S62" i="1"/>
  <c r="Q62" i="1"/>
  <c r="Q28" i="1"/>
  <c r="Q36" i="1"/>
  <c r="Q42" i="1"/>
  <c r="R24" i="1"/>
  <c r="S24" i="1"/>
  <c r="Q72" i="1"/>
  <c r="Q39" i="1"/>
  <c r="Q52" i="1"/>
  <c r="Q12" i="1"/>
  <c r="Q78" i="1"/>
  <c r="R60" i="1"/>
  <c r="S60" i="1"/>
  <c r="R28" i="1"/>
  <c r="S28" i="1"/>
  <c r="Q94" i="1"/>
  <c r="Q67" i="1"/>
  <c r="Q107" i="1"/>
  <c r="Q44" i="1"/>
  <c r="P31" i="1"/>
  <c r="Q31" i="1"/>
  <c r="Q85" i="1"/>
  <c r="R109" i="1"/>
  <c r="S109" i="1"/>
  <c r="Q109" i="1"/>
  <c r="Q17" i="1"/>
  <c r="R17" i="1"/>
  <c r="S17" i="1"/>
  <c r="R106" i="1"/>
  <c r="S106" i="1"/>
  <c r="Q106" i="1"/>
  <c r="Q76" i="1"/>
  <c r="R76" i="1"/>
  <c r="S76" i="1"/>
  <c r="Q89" i="1"/>
  <c r="R89" i="1"/>
  <c r="S89" i="1"/>
  <c r="Q70" i="1"/>
  <c r="R70" i="1"/>
  <c r="S70" i="1"/>
  <c r="R79" i="1"/>
  <c r="S79" i="1"/>
  <c r="Q79" i="1"/>
  <c r="Q108" i="1"/>
  <c r="Q102" i="1"/>
  <c r="R102" i="1"/>
  <c r="S102" i="1"/>
  <c r="R26" i="1"/>
  <c r="S26" i="1"/>
  <c r="Q26" i="1"/>
  <c r="R51" i="1"/>
  <c r="S51" i="1"/>
  <c r="Q51" i="1"/>
  <c r="R100" i="1"/>
  <c r="S100" i="1"/>
  <c r="Q100" i="1"/>
  <c r="R97" i="1"/>
  <c r="S97" i="1"/>
  <c r="Q97" i="1"/>
  <c r="R81" i="1"/>
  <c r="S81" i="1"/>
  <c r="Q81" i="1"/>
  <c r="Q69" i="1"/>
  <c r="R69" i="1"/>
  <c r="S69" i="1"/>
  <c r="Q34" i="1"/>
  <c r="R34" i="1"/>
  <c r="S34" i="1"/>
  <c r="Q105" i="1"/>
  <c r="Q77" i="1"/>
  <c r="R77" i="1"/>
  <c r="S77" i="1"/>
  <c r="R86" i="1"/>
  <c r="S86" i="1"/>
  <c r="Q86" i="1"/>
  <c r="R16" i="1"/>
  <c r="S16" i="1"/>
  <c r="Q16" i="1"/>
  <c r="Q95" i="1"/>
  <c r="R95" i="1"/>
  <c r="S95" i="1"/>
  <c r="Q73" i="1"/>
  <c r="R73" i="1"/>
  <c r="S73" i="1"/>
  <c r="R29" i="1"/>
  <c r="S29" i="1"/>
  <c r="Q29" i="1"/>
  <c r="Q84" i="1"/>
  <c r="R84" i="1"/>
  <c r="S84" i="1"/>
  <c r="Q13" i="1"/>
  <c r="R13" i="1"/>
  <c r="S13" i="1"/>
  <c r="Q14" i="1"/>
  <c r="Q38" i="1"/>
  <c r="P20" i="1"/>
  <c r="Q20" i="1"/>
  <c r="Q91" i="1"/>
  <c r="Q87" i="1"/>
  <c r="Q19" i="1"/>
  <c r="Q93" i="1"/>
  <c r="R14" i="1"/>
  <c r="S14" i="1"/>
  <c r="Q33" i="1"/>
  <c r="R22" i="1"/>
  <c r="S22" i="1"/>
  <c r="Q53" i="1"/>
  <c r="Q35" i="1"/>
  <c r="Q37" i="1"/>
  <c r="Q75" i="1"/>
  <c r="Q88" i="1"/>
  <c r="Q65" i="1"/>
  <c r="Q103" i="1"/>
  <c r="Q45" i="1"/>
  <c r="Q83" i="1"/>
  <c r="Q101" i="1"/>
  <c r="Q58" i="1"/>
  <c r="Q99" i="1"/>
  <c r="P50" i="1"/>
  <c r="Q50" i="1"/>
  <c r="R54" i="8"/>
  <c r="R37" i="8"/>
  <c r="R3" i="8"/>
  <c r="R45" i="8"/>
  <c r="R8" i="8"/>
  <c r="R15" i="8"/>
  <c r="R2" i="8"/>
  <c r="R70" i="8"/>
  <c r="R22" i="8"/>
  <c r="R41" i="8"/>
  <c r="R32" i="8"/>
  <c r="R49" i="8"/>
  <c r="R73" i="8"/>
  <c r="R39" i="8"/>
  <c r="R60" i="8"/>
  <c r="R48" i="8"/>
  <c r="R55" i="8"/>
  <c r="R46" i="8"/>
  <c r="R21" i="8"/>
  <c r="R79" i="8"/>
  <c r="R76" i="8"/>
  <c r="R59" i="8"/>
  <c r="R27" i="8"/>
  <c r="R50" i="8"/>
  <c r="R44" i="8"/>
  <c r="R71" i="8"/>
  <c r="R12" i="8"/>
  <c r="R81" i="8"/>
  <c r="R64" i="8"/>
  <c r="R47" i="8"/>
  <c r="R9" i="8"/>
  <c r="R10" i="8"/>
  <c r="R80" i="8"/>
  <c r="R5" i="8"/>
  <c r="R18" i="8"/>
  <c r="R58" i="8"/>
  <c r="R51" i="8"/>
  <c r="R35" i="8"/>
  <c r="R56" i="8"/>
  <c r="R29" i="8"/>
  <c r="R4" i="8"/>
  <c r="R65" i="8"/>
  <c r="R40" i="8"/>
  <c r="R23" i="8"/>
  <c r="R31" i="8"/>
  <c r="R36" i="8"/>
  <c r="R57" i="8"/>
  <c r="R30" i="8"/>
  <c r="R61" i="8"/>
  <c r="R77" i="8"/>
  <c r="R24" i="8"/>
  <c r="R14" i="8"/>
  <c r="R20" i="8"/>
  <c r="R33" i="8"/>
  <c r="R52" i="8"/>
  <c r="R17" i="8"/>
  <c r="R26" i="8"/>
  <c r="R25" i="8"/>
  <c r="R43" i="8"/>
  <c r="R34" i="8"/>
  <c r="R53" i="8"/>
  <c r="R42" i="8"/>
  <c r="R66" i="8"/>
  <c r="R74" i="8"/>
  <c r="R68" i="8"/>
  <c r="R16" i="8"/>
  <c r="R75" i="8"/>
  <c r="R62" i="8"/>
  <c r="R13" i="8"/>
  <c r="R67" i="8"/>
  <c r="R38" i="8"/>
  <c r="R19" i="8"/>
  <c r="R63" i="8"/>
  <c r="R11" i="8"/>
  <c r="R72" i="8"/>
  <c r="R78" i="8"/>
  <c r="R28" i="8"/>
  <c r="R6" i="8"/>
  <c r="R7" i="8"/>
  <c r="R69" i="8"/>
</calcChain>
</file>

<file path=xl/sharedStrings.xml><?xml version="1.0" encoding="utf-8"?>
<sst xmlns="http://schemas.openxmlformats.org/spreadsheetml/2006/main" count="423" uniqueCount="132">
  <si>
    <t>N° du dossard</t>
  </si>
  <si>
    <t>NOM du coureur</t>
  </si>
  <si>
    <t>Temps  réalisé</t>
  </si>
  <si>
    <t>Heure        départ</t>
  </si>
  <si>
    <t>class</t>
  </si>
  <si>
    <t>Cat</t>
  </si>
  <si>
    <t>Club</t>
  </si>
  <si>
    <t>début course</t>
  </si>
  <si>
    <t>temps entre chaque coureur</t>
  </si>
  <si>
    <t>km</t>
  </si>
  <si>
    <t>AGE</t>
  </si>
  <si>
    <t>Bonification</t>
  </si>
  <si>
    <t>TEMPS  CLASSEMENT</t>
  </si>
  <si>
    <t>arrivee</t>
  </si>
  <si>
    <t>Bonif / an</t>
  </si>
  <si>
    <t>Moyenne</t>
  </si>
  <si>
    <t>Place</t>
  </si>
  <si>
    <t>Km</t>
  </si>
  <si>
    <t>N° du dossar</t>
  </si>
  <si>
    <t>TEMPS  REALISE</t>
  </si>
  <si>
    <t xml:space="preserve"> Gentlemen des Jeunes  Fsgt Ecole Velo</t>
  </si>
  <si>
    <t>Sagy 14 octobre 2023</t>
  </si>
  <si>
    <t>LUCCHINA Titouan  -  Lucchina sébastien</t>
  </si>
  <si>
    <t>PERSAN</t>
  </si>
  <si>
    <t>MARINES</t>
  </si>
  <si>
    <t>2016F</t>
  </si>
  <si>
    <t>LEBOURHIS Lucas - Le bourhis fabien</t>
  </si>
  <si>
    <t>CANON  Louise  - Canon Camille</t>
  </si>
  <si>
    <t>2015F</t>
  </si>
  <si>
    <t>MATTIODA  Luca -  Mattioda  walter</t>
  </si>
  <si>
    <t>VERNOUILLET</t>
  </si>
  <si>
    <t>ENGHIEN</t>
  </si>
  <si>
    <t>VAUCHELLES  Lubin -   Boulay  Laure</t>
  </si>
  <si>
    <t>MAULE</t>
  </si>
  <si>
    <t>VAUCHELLES  Nino -   Vauchelles Nicolas</t>
  </si>
  <si>
    <t>BRODIN  Jade  -  Biarne Marc</t>
  </si>
  <si>
    <t>MURAT  Mathis  -  Murat  Philippe</t>
  </si>
  <si>
    <t>ANDRESY</t>
  </si>
  <si>
    <t>JALABERT  Melusine  -  Jalabert Ludivine</t>
  </si>
  <si>
    <t>SUZARTE Gaetan -      Suzarte Gabriel</t>
  </si>
  <si>
    <t>LAMARRE  Gabin  -  Legrand   Yanis</t>
  </si>
  <si>
    <t>LESPAUX  Aedon  -  Dupin  Claude</t>
  </si>
  <si>
    <t>HOUDAN</t>
  </si>
  <si>
    <t>MAZZARIOL  Théo -   Dupin  Claude</t>
  </si>
  <si>
    <t xml:space="preserve">MAINTENON </t>
  </si>
  <si>
    <t>BOUCHE  Romane  -  Bouche Frederic</t>
  </si>
  <si>
    <t>2014F</t>
  </si>
  <si>
    <t>AZIMI Charline  -  Azimi  Sam</t>
  </si>
  <si>
    <t>BRODIN  Hugo  -  Piezel  jean-christophe</t>
  </si>
  <si>
    <t>CANU   Elaia  -  Canu  Nicolas</t>
  </si>
  <si>
    <t>2013F</t>
  </si>
  <si>
    <t>MIEUSSET  Lou   -   Mieusset   Laurent</t>
  </si>
  <si>
    <t>MURAT  Manon  -   Mauro   Claire</t>
  </si>
  <si>
    <t>ROCHE  Matheo  -   Valenti  Bruno</t>
  </si>
  <si>
    <t>EST Pavillon</t>
  </si>
  <si>
    <t>GINDRE Oscar  -  Gindre  Julien</t>
  </si>
  <si>
    <t>COCARDON  Clement -  Cocardon   Fabrice</t>
  </si>
  <si>
    <t>MONTEIRO  Gabriel - Monteiro  David</t>
  </si>
  <si>
    <t>CARRERE  Gabriel  --  Carrere Jerome</t>
  </si>
  <si>
    <t>CANU   Eloan -  Canu  Nicolas</t>
  </si>
  <si>
    <t xml:space="preserve">BIARNE  Mattew -  Biarne  Marc </t>
  </si>
  <si>
    <t>CHEVALIER  Clement -  Chevalier Damien</t>
  </si>
  <si>
    <t xml:space="preserve">HUCHE  Thomas -  Huche  Adrien </t>
  </si>
  <si>
    <t>DAUDENDHUN Erwin - Daudendhon Julien</t>
  </si>
  <si>
    <t>DAMAY  Nothan  -  Guffroy  Frederic</t>
  </si>
  <si>
    <t>BAUCAL  Mathis  -  Baucal  Harold</t>
  </si>
  <si>
    <t xml:space="preserve">LUCCHINA   Hugo -  Chartier Nicolas </t>
  </si>
  <si>
    <t>TEAM 94</t>
  </si>
  <si>
    <t>CANON  Sacha  -   Canon   Patrice</t>
  </si>
  <si>
    <t>SAO JOSE  Tiago  -  Sao jose Christophe</t>
  </si>
  <si>
    <t>VAL de MARNE</t>
  </si>
  <si>
    <t>BUZANCZYK  Lola -  Furtak  Sandra</t>
  </si>
  <si>
    <t>2012F</t>
  </si>
  <si>
    <t xml:space="preserve">DULLIER  Jassim  -  Dullier Samir </t>
  </si>
  <si>
    <t>LOISON  Alexandre  -  Loison  Stephane</t>
  </si>
  <si>
    <t>BINET  Mathias  -  Bonnet  Alain</t>
  </si>
  <si>
    <t>GISORS</t>
  </si>
  <si>
    <t>GROSHENRY  Thomas  -  Groshenry  Sebastien</t>
  </si>
  <si>
    <t>DERRIEN Emile -  Derrien  Yann</t>
  </si>
  <si>
    <t>O.C.V.O.</t>
  </si>
  <si>
    <t>RABOT  Maxime  -  Rabot   Henri</t>
  </si>
  <si>
    <t>COURBEVOIE</t>
  </si>
  <si>
    <t>CANTRELLE  Timéo  -  Binet  Olivier</t>
  </si>
  <si>
    <t>Gueribout Skalinski Antoine - Bonnet  Alain</t>
  </si>
  <si>
    <t>MASSEIN  Clemence  -  Massein Frederic</t>
  </si>
  <si>
    <t>Les CLAYES</t>
  </si>
  <si>
    <t>DUBOIS  Woobin  -  Bonnet  Alain</t>
  </si>
  <si>
    <t>DUMONT Marius  -  Dumont  Xavier</t>
  </si>
  <si>
    <t>SACCOMANDI   Giovani - Saccomandi John</t>
  </si>
  <si>
    <t>P.A.C</t>
  </si>
  <si>
    <t>REBELO  Morgane  -  Saccomandi John</t>
  </si>
  <si>
    <t>MASSEIN  Mateo  -  Massein Frederic</t>
  </si>
  <si>
    <t>DEFIGUEIREDO Lenny - Defigueiredo Beatrice</t>
  </si>
  <si>
    <t>FORTAT Come  -  Fortat  Loic</t>
  </si>
  <si>
    <t>DESPRES Brouker  Raphael - Despres Sebastien</t>
  </si>
  <si>
    <t>DEFIGUEIREDO Mathias - Defigueiredo David</t>
  </si>
  <si>
    <t>LEROUX  Benjamin - Calvo  Jean-Yves</t>
  </si>
  <si>
    <t>FORLOT Manon  -  Forlot Dominique</t>
  </si>
  <si>
    <t>C.V.C.</t>
  </si>
  <si>
    <t>LALLEMENT Timothé - Lallement Emile</t>
  </si>
  <si>
    <t>U.S.M.V.</t>
  </si>
  <si>
    <t>LALLEMENT Jules - Morhain Frederic</t>
  </si>
  <si>
    <t>PLANTIN HAMON Benjamin - Plantin Sebastien</t>
  </si>
  <si>
    <t>GUIDET Paul  -  Brillouet  Pierre</t>
  </si>
  <si>
    <t>NOEL  Marius  -   Noel  Ludovic</t>
  </si>
  <si>
    <t>MICCOLI HALLAIS   Marina -  Miccoli  Vito</t>
  </si>
  <si>
    <t>LONDONO MORALES Eddy - Londono Eddy</t>
  </si>
  <si>
    <t>SURVILLIERS</t>
  </si>
  <si>
    <t>COIA  Ethan  -  Coia  Nicolas</t>
  </si>
  <si>
    <t>PERO  Bastien -  Pero  Ludovic</t>
  </si>
  <si>
    <t>LEMERRER  Axel - Lemereur  Gael</t>
  </si>
  <si>
    <t>NL</t>
  </si>
  <si>
    <t>MEUNIER  Alexandre - Wangen  Eric</t>
  </si>
  <si>
    <t>LEBLEVENNEC Axel  -  Leblevennec Kevin</t>
  </si>
  <si>
    <t>LEBLEVENNEC Enzo  -  Leblevennec Kevin</t>
  </si>
  <si>
    <t>OUDDANE  Anes -  Barbier  Guillaume</t>
  </si>
  <si>
    <t>CM 93</t>
  </si>
  <si>
    <t xml:space="preserve">AMANS  Valentin  -  Amans  Romain </t>
  </si>
  <si>
    <t>MOISON  Evan  -  Moison  Nolan</t>
  </si>
  <si>
    <t>LHOMME Martin -  Lhomme  Bruno</t>
  </si>
  <si>
    <t>COURSAULT Roméo -  Rivard  Aurelien</t>
  </si>
  <si>
    <t>NOURY NADEAU Zacharie- Pelle Romain</t>
  </si>
  <si>
    <r>
      <t xml:space="preserve">LEBEGUE Simon - Lebegue Romain      </t>
    </r>
    <r>
      <rPr>
        <b/>
        <sz val="8"/>
        <color indexed="10"/>
        <rFont val="Times New Roman"/>
        <family val="1"/>
      </rPr>
      <t xml:space="preserve"> NP</t>
    </r>
  </si>
  <si>
    <t>HERRERO  Maxime  -  Herrero  Anthony</t>
  </si>
  <si>
    <t>STANCIULESCU  Alex - Stanciulescu Mihai</t>
  </si>
  <si>
    <t>JALABERT  Daphné  -  Jalabert Julien</t>
  </si>
  <si>
    <r>
      <t xml:space="preserve">VOSS  Joachim -  Voos  Nicolas       </t>
    </r>
    <r>
      <rPr>
        <b/>
        <sz val="8"/>
        <color indexed="10"/>
        <rFont val="Times New Roman"/>
        <family val="1"/>
      </rPr>
      <t xml:space="preserve"> NP</t>
    </r>
  </si>
  <si>
    <t>:</t>
  </si>
  <si>
    <t>TRANQUILLE Gabin -  Tranquille Louis</t>
  </si>
  <si>
    <t>F</t>
  </si>
  <si>
    <t>F/G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</si>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</sst>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2" formatCode="00&quot;h&quot;\ 00&quot;mn&quot;\ 00&quot;s&quot;.00"/>
    <numFmt numFmtId="183" formatCode="0.0000"/>
    <numFmt numFmtId="184" formatCode="0.00;[Red]0.00"/>
    <numFmt numFmtId="185" formatCode="hh&quot;h&quot;:mm&quot;m&quot;:ss&quot;s&quot;.00"/>
    <numFmt numFmtId="191" formatCode="0.00000"/>
  </numFmts>
  <fonts count="21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</font>
    <font>
      <b/>
      <u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" fontId="0" fillId="0" borderId="0" xfId="0" applyNumberForma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8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21" fontId="2" fillId="0" borderId="0" xfId="0" applyNumberFormat="1" applyFont="1"/>
    <xf numFmtId="0" fontId="2" fillId="0" borderId="1" xfId="0" applyFont="1" applyBorder="1" applyAlignment="1">
      <alignment horizontal="center"/>
    </xf>
    <xf numFmtId="185" fontId="2" fillId="0" borderId="2" xfId="0" applyNumberFormat="1" applyFont="1" applyBorder="1" applyAlignment="1">
      <alignment horizontal="center"/>
    </xf>
    <xf numFmtId="0" fontId="7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2" borderId="5" xfId="0" applyFont="1" applyFill="1" applyBorder="1" applyAlignment="1">
      <alignment horizontal="center" vertical="justify"/>
    </xf>
    <xf numFmtId="0" fontId="8" fillId="3" borderId="5" xfId="0" applyFont="1" applyFill="1" applyBorder="1" applyAlignment="1">
      <alignment horizontal="center" vertical="justify"/>
    </xf>
    <xf numFmtId="182" fontId="6" fillId="4" borderId="6" xfId="0" applyNumberFormat="1" applyFont="1" applyFill="1" applyBorder="1" applyAlignment="1">
      <alignment horizontal="center" vertical="justify"/>
    </xf>
    <xf numFmtId="1" fontId="2" fillId="0" borderId="3" xfId="0" applyNumberFormat="1" applyFont="1" applyBorder="1"/>
    <xf numFmtId="182" fontId="6" fillId="4" borderId="7" xfId="0" applyNumberFormat="1" applyFont="1" applyFill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3" fontId="9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3" fontId="9" fillId="0" borderId="14" xfId="0" applyNumberFormat="1" applyFont="1" applyBorder="1" applyAlignment="1">
      <alignment horizontal="center"/>
    </xf>
    <xf numFmtId="184" fontId="2" fillId="0" borderId="14" xfId="0" applyNumberFormat="1" applyFont="1" applyBorder="1" applyAlignment="1">
      <alignment horizontal="center"/>
    </xf>
    <xf numFmtId="185" fontId="2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91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82" fontId="2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83" fontId="9" fillId="0" borderId="20" xfId="0" applyNumberFormat="1" applyFont="1" applyBorder="1" applyAlignment="1">
      <alignment horizontal="center"/>
    </xf>
    <xf numFmtId="184" fontId="2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5" fillId="0" borderId="0" xfId="0" applyFont="1"/>
    <xf numFmtId="14" fontId="16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5" borderId="0" xfId="0" applyFont="1" applyFill="1"/>
    <xf numFmtId="0" fontId="14" fillId="0" borderId="0" xfId="0" applyFont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 vertical="justify"/>
    </xf>
    <xf numFmtId="0" fontId="14" fillId="0" borderId="10" xfId="0" applyFont="1" applyBorder="1"/>
    <xf numFmtId="0" fontId="14" fillId="0" borderId="10" xfId="0" applyFont="1" applyBorder="1" applyAlignment="1">
      <alignment horizontal="center" vertical="center"/>
    </xf>
    <xf numFmtId="185" fontId="2" fillId="5" borderId="10" xfId="0" applyNumberFormat="1" applyFont="1" applyFill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185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182" fontId="6" fillId="4" borderId="27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82" fontId="6" fillId="4" borderId="28" xfId="0" applyNumberFormat="1" applyFont="1" applyFill="1" applyBorder="1" applyAlignment="1">
      <alignment horizontal="center" vertical="center"/>
    </xf>
    <xf numFmtId="182" fontId="14" fillId="4" borderId="27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justify"/>
    </xf>
    <xf numFmtId="0" fontId="14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6" borderId="0" xfId="0" applyFont="1" applyFill="1" applyAlignment="1">
      <alignment horizontal="center"/>
    </xf>
    <xf numFmtId="15" fontId="13" fillId="6" borderId="0" xfId="0" applyNumberFormat="1" applyFont="1" applyFill="1" applyAlignment="1">
      <alignment horizontal="center"/>
    </xf>
    <xf numFmtId="182" fontId="5" fillId="0" borderId="30" xfId="0" applyNumberFormat="1" applyFont="1" applyBorder="1" applyAlignment="1">
      <alignment horizontal="center"/>
    </xf>
    <xf numFmtId="182" fontId="5" fillId="0" borderId="28" xfId="0" applyNumberFormat="1" applyFont="1" applyBorder="1" applyAlignment="1">
      <alignment horizontal="center"/>
    </xf>
    <xf numFmtId="182" fontId="5" fillId="0" borderId="31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U135"/>
  <sheetViews>
    <sheetView tabSelected="1" topLeftCell="A7" zoomScale="130" workbookViewId="0">
      <selection activeCell="A56" sqref="A56"/>
    </sheetView>
  </sheetViews>
  <sheetFormatPr defaultRowHeight="12.75" x14ac:dyDescent="0.2"/>
  <cols>
    <col min="1" max="2" width="6" customWidth="1"/>
    <col min="3" max="3" width="37.5703125" style="60" customWidth="1"/>
    <col min="4" max="4" width="10.7109375" hidden="1" customWidth="1"/>
    <col min="5" max="6" width="6.140625" style="60" customWidth="1"/>
    <col min="7" max="7" width="19.140625" customWidth="1"/>
    <col min="8" max="11" width="15.7109375" hidden="1" customWidth="1"/>
    <col min="12" max="12" width="15.7109375" customWidth="1"/>
    <col min="13" max="13" width="16.140625" customWidth="1"/>
    <col min="14" max="14" width="16.85546875" hidden="1" customWidth="1"/>
    <col min="15" max="15" width="20.7109375" style="1" hidden="1" customWidth="1"/>
    <col min="16" max="16" width="20.7109375" hidden="1" customWidth="1"/>
    <col min="17" max="17" width="17.85546875" customWidth="1"/>
    <col min="18" max="18" width="20.7109375" hidden="1" customWidth="1"/>
    <col min="19" max="19" width="15.140625" customWidth="1"/>
    <col min="20" max="256" width="11.42578125" customWidth="1"/>
  </cols>
  <sheetData>
    <row r="1" spans="1:19" s="6" customFormat="1" x14ac:dyDescent="0.2">
      <c r="B1" s="2"/>
      <c r="C1" s="61"/>
      <c r="D1" s="2"/>
      <c r="E1" s="58"/>
      <c r="F1" s="58"/>
      <c r="G1" s="2"/>
      <c r="H1" s="2"/>
      <c r="I1" s="2"/>
      <c r="J1" s="2"/>
      <c r="K1" s="2"/>
      <c r="L1" s="2"/>
      <c r="M1" s="2"/>
      <c r="N1" s="4"/>
      <c r="O1" s="5"/>
      <c r="P1" s="4"/>
      <c r="Q1" s="4"/>
      <c r="R1" s="2"/>
      <c r="S1" s="2"/>
    </row>
    <row r="2" spans="1:19" s="6" customFormat="1" x14ac:dyDescent="0.2">
      <c r="C2" s="59"/>
      <c r="E2" s="59"/>
      <c r="F2" s="59"/>
      <c r="O2" s="7"/>
    </row>
    <row r="3" spans="1:19" s="6" customFormat="1" ht="15.75" x14ac:dyDescent="0.25"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6" customFormat="1" ht="16.5" thickBot="1" x14ac:dyDescent="0.3">
      <c r="B4" s="109" t="s">
        <v>21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s="6" customFormat="1" ht="13.5" thickBot="1" x14ac:dyDescent="0.25">
      <c r="B5" s="2"/>
      <c r="C5" s="58"/>
      <c r="D5" s="2"/>
      <c r="E5" s="58"/>
      <c r="F5" s="58"/>
      <c r="G5" s="2"/>
      <c r="H5" s="2"/>
      <c r="I5" s="2"/>
      <c r="J5" s="2"/>
      <c r="K5" s="2"/>
      <c r="L5" s="2"/>
      <c r="M5" s="9" t="s">
        <v>14</v>
      </c>
      <c r="N5" s="4"/>
      <c r="O5" s="5"/>
      <c r="P5" s="4"/>
      <c r="Q5" s="4"/>
      <c r="R5" s="2"/>
      <c r="S5" s="2"/>
    </row>
    <row r="6" spans="1:19" s="6" customFormat="1" ht="16.5" thickBot="1" x14ac:dyDescent="0.3">
      <c r="B6" s="113" t="s">
        <v>7</v>
      </c>
      <c r="C6" s="114"/>
      <c r="D6" s="110">
        <v>0</v>
      </c>
      <c r="E6" s="111"/>
      <c r="F6" s="111"/>
      <c r="G6" s="112"/>
      <c r="H6" s="2"/>
      <c r="I6" s="2"/>
      <c r="J6" s="2"/>
      <c r="K6" s="2"/>
      <c r="L6" s="2"/>
      <c r="M6" s="10">
        <v>0</v>
      </c>
      <c r="N6" s="4"/>
      <c r="O6" s="5"/>
      <c r="P6" s="4"/>
      <c r="Q6" s="4"/>
      <c r="R6" s="2"/>
      <c r="S6" s="2"/>
    </row>
    <row r="7" spans="1:19" s="6" customFormat="1" ht="16.5" thickBot="1" x14ac:dyDescent="0.3">
      <c r="B7" s="115" t="s">
        <v>8</v>
      </c>
      <c r="C7" s="116"/>
      <c r="D7" s="110">
        <v>100</v>
      </c>
      <c r="E7" s="111"/>
      <c r="F7" s="111"/>
      <c r="G7" s="112"/>
      <c r="H7" s="2"/>
      <c r="I7" s="2"/>
      <c r="J7" s="2"/>
      <c r="K7" s="2"/>
      <c r="L7" s="2"/>
      <c r="M7" s="2"/>
      <c r="N7" s="4"/>
      <c r="O7" s="5"/>
      <c r="P7" s="4"/>
      <c r="Q7" s="52" t="s">
        <v>17</v>
      </c>
      <c r="S7" s="53">
        <v>5</v>
      </c>
    </row>
    <row r="8" spans="1:19" s="6" customFormat="1" x14ac:dyDescent="0.2">
      <c r="B8" s="2"/>
      <c r="C8" s="58"/>
      <c r="D8" s="2"/>
      <c r="E8" s="58"/>
      <c r="F8" s="58"/>
      <c r="G8" s="2"/>
      <c r="H8" s="2"/>
      <c r="I8" s="2"/>
      <c r="J8" s="2"/>
      <c r="K8" s="2"/>
      <c r="L8" s="2"/>
      <c r="M8" s="2"/>
      <c r="N8" s="4"/>
      <c r="O8" s="5"/>
      <c r="P8" s="4"/>
      <c r="Q8" s="4"/>
      <c r="R8" s="2"/>
      <c r="S8" s="2"/>
    </row>
    <row r="9" spans="1:19" s="6" customFormat="1" ht="13.5" thickBot="1" x14ac:dyDescent="0.25">
      <c r="B9" s="2"/>
      <c r="C9" s="62"/>
      <c r="D9" s="2"/>
      <c r="E9" s="76"/>
      <c r="F9" s="76"/>
      <c r="G9" s="2"/>
      <c r="H9" s="2"/>
      <c r="I9" s="2"/>
      <c r="J9" s="2"/>
      <c r="K9" s="2"/>
      <c r="L9" s="2"/>
      <c r="M9" s="2"/>
      <c r="N9" s="4"/>
      <c r="O9" s="5"/>
      <c r="P9" s="4"/>
      <c r="Q9" s="4"/>
      <c r="R9" s="2"/>
      <c r="S9" s="11"/>
    </row>
    <row r="10" spans="1:19" s="6" customFormat="1" ht="36" customHeight="1" thickBot="1" x14ac:dyDescent="0.25">
      <c r="A10" s="51" t="s">
        <v>16</v>
      </c>
      <c r="B10" s="81" t="s">
        <v>18</v>
      </c>
      <c r="C10" s="82" t="s">
        <v>1</v>
      </c>
      <c r="D10" s="83" t="s">
        <v>10</v>
      </c>
      <c r="E10" s="83" t="s">
        <v>5</v>
      </c>
      <c r="F10" s="83" t="s">
        <v>130</v>
      </c>
      <c r="G10" s="83" t="s">
        <v>6</v>
      </c>
      <c r="H10" s="84"/>
      <c r="I10" s="84"/>
      <c r="J10" s="84"/>
      <c r="K10" s="84"/>
      <c r="L10" s="90" t="s">
        <v>3</v>
      </c>
      <c r="M10" s="91" t="s">
        <v>13</v>
      </c>
      <c r="N10" s="92" t="s">
        <v>2</v>
      </c>
      <c r="O10" s="93"/>
      <c r="P10" s="94" t="s">
        <v>11</v>
      </c>
      <c r="Q10" s="95" t="s">
        <v>19</v>
      </c>
      <c r="R10" s="96"/>
      <c r="S10" s="97" t="s">
        <v>15</v>
      </c>
    </row>
    <row r="11" spans="1:19" s="6" customFormat="1" ht="15.75" customHeight="1" x14ac:dyDescent="0.2">
      <c r="A11" s="89">
        <v>1</v>
      </c>
      <c r="B11" s="85">
        <v>49</v>
      </c>
      <c r="C11" s="70" t="s">
        <v>124</v>
      </c>
      <c r="D11" s="70"/>
      <c r="E11" s="70">
        <v>2018</v>
      </c>
      <c r="F11" s="70"/>
      <c r="G11" s="70" t="s">
        <v>31</v>
      </c>
      <c r="H11" s="55">
        <v>48</v>
      </c>
      <c r="I11" s="56">
        <f t="shared" ref="I11:I26" si="0">(INT(($D$7/10000))+((INT(($D$7/10000)*100)-(INT(($D$7/10000)))*100)/60)+(((($D$7/10000)*10000)-(INT(($D$7/10000)*100)*100))/3600))*H11</f>
        <v>0.8</v>
      </c>
      <c r="J11" s="56">
        <f t="shared" ref="J11:J26" si="1">INT(($D$6/10000))+((INT(($D$6/10000)*100)-(INT(($D$6/10000)))*100)/60)+(((($D$6/10000)*10000)-(INT(($D$6/10000)*100)*100))/3600)</f>
        <v>0</v>
      </c>
      <c r="K11" s="57">
        <f t="shared" ref="K11:K26" si="2">J11+I11</f>
        <v>0.8</v>
      </c>
      <c r="L11" s="77">
        <f t="shared" ref="L11:L26" si="3">K11/24</f>
        <v>3.3333333333333333E-2</v>
      </c>
      <c r="M11" s="77">
        <v>4.6724537037037044E-2</v>
      </c>
      <c r="N11" s="77">
        <f t="shared" ref="N11:N42" si="4">M11-L11</f>
        <v>1.3391203703703711E-2</v>
      </c>
      <c r="O11" s="78">
        <f t="shared" ref="O11:O42" si="5">2015-D11</f>
        <v>2015</v>
      </c>
      <c r="P11" s="79">
        <f t="shared" ref="P11:P42" si="6">IF(O11&gt;40,(O11-40)*$M$6,0)</f>
        <v>0</v>
      </c>
      <c r="Q11" s="79">
        <f t="shared" ref="Q11:Q42" si="7">IF(O11&gt;40,N11-P11,N11)</f>
        <v>1.3391203703703711E-2</v>
      </c>
      <c r="R11" s="47">
        <f t="shared" ref="R11:R42" si="8">(HOUR(N11)+(MINUTE(N11)/60)+(SECOND(N11)/3600))</f>
        <v>0.32138888888888889</v>
      </c>
      <c r="S11" s="80">
        <f t="shared" ref="S11:S42" si="9">$S$7/R11</f>
        <v>15.557476231633535</v>
      </c>
    </row>
    <row r="12" spans="1:19" s="6" customFormat="1" x14ac:dyDescent="0.2">
      <c r="A12" s="54">
        <v>1</v>
      </c>
      <c r="B12" s="87">
        <v>14</v>
      </c>
      <c r="C12" s="70" t="s">
        <v>99</v>
      </c>
      <c r="D12" s="70"/>
      <c r="E12" s="70">
        <v>2017</v>
      </c>
      <c r="F12" s="70"/>
      <c r="G12" s="70" t="s">
        <v>100</v>
      </c>
      <c r="H12" s="55">
        <v>13</v>
      </c>
      <c r="I12" s="56">
        <f t="shared" si="0"/>
        <v>0.21666666666666667</v>
      </c>
      <c r="J12" s="56">
        <f t="shared" si="1"/>
        <v>0</v>
      </c>
      <c r="K12" s="57">
        <f t="shared" si="2"/>
        <v>0.21666666666666667</v>
      </c>
      <c r="L12" s="77">
        <f t="shared" si="3"/>
        <v>9.0277777777777787E-3</v>
      </c>
      <c r="M12" s="77">
        <v>1.8055555555555557E-2</v>
      </c>
      <c r="N12" s="77">
        <f t="shared" si="4"/>
        <v>9.0277777777777787E-3</v>
      </c>
      <c r="O12" s="78">
        <f t="shared" si="5"/>
        <v>2015</v>
      </c>
      <c r="P12" s="79">
        <f t="shared" si="6"/>
        <v>0</v>
      </c>
      <c r="Q12" s="79">
        <f t="shared" si="7"/>
        <v>9.0277777777777787E-3</v>
      </c>
      <c r="R12" s="47">
        <f t="shared" si="8"/>
        <v>0.21666666666666667</v>
      </c>
      <c r="S12" s="80">
        <f t="shared" si="9"/>
        <v>23.076923076923077</v>
      </c>
    </row>
    <row r="13" spans="1:19" s="6" customFormat="1" x14ac:dyDescent="0.2">
      <c r="A13" s="50">
        <v>1</v>
      </c>
      <c r="B13" s="88">
        <v>15</v>
      </c>
      <c r="C13" s="63" t="s">
        <v>35</v>
      </c>
      <c r="D13" s="63"/>
      <c r="E13" s="63">
        <v>2016</v>
      </c>
      <c r="F13" s="63" t="s">
        <v>129</v>
      </c>
      <c r="G13" s="63" t="s">
        <v>33</v>
      </c>
      <c r="H13" s="23">
        <v>14</v>
      </c>
      <c r="I13" s="24">
        <f t="shared" si="0"/>
        <v>0.23333333333333334</v>
      </c>
      <c r="J13" s="24">
        <f t="shared" si="1"/>
        <v>0</v>
      </c>
      <c r="K13" s="25">
        <f t="shared" si="2"/>
        <v>0.23333333333333334</v>
      </c>
      <c r="L13" s="26">
        <f t="shared" si="3"/>
        <v>9.7222222222222224E-3</v>
      </c>
      <c r="M13" s="26">
        <v>1.9085648148148147E-2</v>
      </c>
      <c r="N13" s="26">
        <f t="shared" si="4"/>
        <v>9.3634259259259243E-3</v>
      </c>
      <c r="O13" s="27">
        <f t="shared" si="5"/>
        <v>2015</v>
      </c>
      <c r="P13" s="28">
        <f t="shared" si="6"/>
        <v>0</v>
      </c>
      <c r="Q13" s="28">
        <f t="shared" si="7"/>
        <v>9.3634259259259243E-3</v>
      </c>
      <c r="R13" s="46">
        <f t="shared" si="8"/>
        <v>0.22472222222222224</v>
      </c>
      <c r="S13" s="44">
        <f t="shared" si="9"/>
        <v>22.249690976514213</v>
      </c>
    </row>
    <row r="14" spans="1:19" s="6" customFormat="1" x14ac:dyDescent="0.2">
      <c r="A14" s="100">
        <v>2</v>
      </c>
      <c r="B14" s="85">
        <v>24</v>
      </c>
      <c r="C14" s="66" t="s">
        <v>38</v>
      </c>
      <c r="D14" s="63"/>
      <c r="E14" s="66">
        <v>2016</v>
      </c>
      <c r="F14" s="68" t="s">
        <v>129</v>
      </c>
      <c r="G14" s="65" t="s">
        <v>37</v>
      </c>
      <c r="H14" s="23">
        <v>23</v>
      </c>
      <c r="I14" s="24">
        <f t="shared" si="0"/>
        <v>0.3833333333333333</v>
      </c>
      <c r="J14" s="24">
        <f t="shared" si="1"/>
        <v>0</v>
      </c>
      <c r="K14" s="25">
        <f t="shared" si="2"/>
        <v>0.3833333333333333</v>
      </c>
      <c r="L14" s="26">
        <f t="shared" si="3"/>
        <v>1.5972222222222221E-2</v>
      </c>
      <c r="M14" s="26">
        <v>2.6168981481481477E-2</v>
      </c>
      <c r="N14" s="26">
        <f t="shared" si="4"/>
        <v>1.0196759259259256E-2</v>
      </c>
      <c r="O14" s="27">
        <f t="shared" si="5"/>
        <v>2015</v>
      </c>
      <c r="P14" s="28">
        <f t="shared" si="6"/>
        <v>0</v>
      </c>
      <c r="Q14" s="28">
        <f t="shared" si="7"/>
        <v>1.0196759259259256E-2</v>
      </c>
      <c r="R14" s="46">
        <f t="shared" si="8"/>
        <v>0.24472222222222223</v>
      </c>
      <c r="S14" s="44">
        <f t="shared" si="9"/>
        <v>20.431328036322359</v>
      </c>
    </row>
    <row r="15" spans="1:19" s="6" customFormat="1" x14ac:dyDescent="0.2">
      <c r="A15" s="54">
        <v>1</v>
      </c>
      <c r="B15" s="103">
        <v>22</v>
      </c>
      <c r="C15" s="63" t="s">
        <v>36</v>
      </c>
      <c r="D15" s="63"/>
      <c r="E15" s="63">
        <v>2016</v>
      </c>
      <c r="F15" s="66"/>
      <c r="G15" s="63" t="s">
        <v>37</v>
      </c>
      <c r="H15" s="23">
        <v>21</v>
      </c>
      <c r="I15" s="24">
        <f t="shared" si="0"/>
        <v>0.35</v>
      </c>
      <c r="J15" s="24">
        <f t="shared" si="1"/>
        <v>0</v>
      </c>
      <c r="K15" s="25">
        <f t="shared" si="2"/>
        <v>0.35</v>
      </c>
      <c r="L15" s="26">
        <f t="shared" si="3"/>
        <v>1.4583333333333332E-2</v>
      </c>
      <c r="M15" s="26">
        <v>2.0127314814814817E-2</v>
      </c>
      <c r="N15" s="26">
        <f t="shared" si="4"/>
        <v>5.5439814814814848E-3</v>
      </c>
      <c r="O15" s="27">
        <f t="shared" si="5"/>
        <v>2015</v>
      </c>
      <c r="P15" s="28">
        <f t="shared" si="6"/>
        <v>0</v>
      </c>
      <c r="Q15" s="28">
        <f t="shared" si="7"/>
        <v>5.5439814814814848E-3</v>
      </c>
      <c r="R15" s="46">
        <f t="shared" si="8"/>
        <v>0.13305555555555557</v>
      </c>
      <c r="S15" s="44">
        <f t="shared" si="9"/>
        <v>37.578288100208766</v>
      </c>
    </row>
    <row r="16" spans="1:19" s="6" customFormat="1" x14ac:dyDescent="0.2">
      <c r="A16" s="50">
        <v>2</v>
      </c>
      <c r="B16" s="88">
        <v>3</v>
      </c>
      <c r="C16" s="63" t="s">
        <v>22</v>
      </c>
      <c r="D16" s="63"/>
      <c r="E16" s="63">
        <v>2016</v>
      </c>
      <c r="F16" s="63"/>
      <c r="G16" s="63" t="s">
        <v>23</v>
      </c>
      <c r="H16" s="23">
        <v>2</v>
      </c>
      <c r="I16" s="24">
        <f t="shared" si="0"/>
        <v>3.3333333333333333E-2</v>
      </c>
      <c r="J16" s="24">
        <f t="shared" si="1"/>
        <v>0</v>
      </c>
      <c r="K16" s="25">
        <f t="shared" si="2"/>
        <v>3.3333333333333333E-2</v>
      </c>
      <c r="L16" s="26">
        <f t="shared" si="3"/>
        <v>1.3888888888888889E-3</v>
      </c>
      <c r="M16" s="26">
        <v>9.0509259259259258E-3</v>
      </c>
      <c r="N16" s="26">
        <f t="shared" si="4"/>
        <v>7.6620370370370366E-3</v>
      </c>
      <c r="O16" s="27">
        <f t="shared" si="5"/>
        <v>2015</v>
      </c>
      <c r="P16" s="28">
        <f t="shared" si="6"/>
        <v>0</v>
      </c>
      <c r="Q16" s="28">
        <f t="shared" si="7"/>
        <v>7.6620370370370366E-3</v>
      </c>
      <c r="R16" s="46">
        <f t="shared" si="8"/>
        <v>0.18388888888888888</v>
      </c>
      <c r="S16" s="44">
        <f t="shared" si="9"/>
        <v>27.19033232628399</v>
      </c>
    </row>
    <row r="17" spans="1:19" s="6" customFormat="1" x14ac:dyDescent="0.2">
      <c r="A17" s="54">
        <v>3</v>
      </c>
      <c r="B17" s="105">
        <v>2</v>
      </c>
      <c r="C17" s="63" t="s">
        <v>113</v>
      </c>
      <c r="D17" s="63"/>
      <c r="E17" s="63">
        <v>2016</v>
      </c>
      <c r="F17" s="63"/>
      <c r="G17" s="63" t="s">
        <v>31</v>
      </c>
      <c r="H17" s="23">
        <v>1</v>
      </c>
      <c r="I17" s="24">
        <f t="shared" si="0"/>
        <v>1.6666666666666666E-2</v>
      </c>
      <c r="J17" s="24">
        <f t="shared" si="1"/>
        <v>0</v>
      </c>
      <c r="K17" s="25">
        <f t="shared" si="2"/>
        <v>1.6666666666666666E-2</v>
      </c>
      <c r="L17" s="26">
        <f t="shared" si="3"/>
        <v>6.9444444444444447E-4</v>
      </c>
      <c r="M17" s="26">
        <v>8.6574074074074071E-3</v>
      </c>
      <c r="N17" s="26">
        <f t="shared" si="4"/>
        <v>7.9629629629629634E-3</v>
      </c>
      <c r="O17" s="27">
        <f t="shared" si="5"/>
        <v>2015</v>
      </c>
      <c r="P17" s="28">
        <f t="shared" si="6"/>
        <v>0</v>
      </c>
      <c r="Q17" s="28">
        <f t="shared" si="7"/>
        <v>7.9629629629629634E-3</v>
      </c>
      <c r="R17" s="46">
        <f t="shared" si="8"/>
        <v>0.19111111111111109</v>
      </c>
      <c r="S17" s="44">
        <f t="shared" si="9"/>
        <v>26.162790697674421</v>
      </c>
    </row>
    <row r="18" spans="1:19" s="6" customFormat="1" x14ac:dyDescent="0.2">
      <c r="A18" s="50">
        <v>4</v>
      </c>
      <c r="B18" s="87">
        <v>20</v>
      </c>
      <c r="C18" s="63" t="s">
        <v>34</v>
      </c>
      <c r="D18" s="64"/>
      <c r="E18" s="63">
        <v>2016</v>
      </c>
      <c r="F18" s="66"/>
      <c r="G18" s="63" t="s">
        <v>24</v>
      </c>
      <c r="H18" s="23">
        <v>19</v>
      </c>
      <c r="I18" s="24">
        <f t="shared" si="0"/>
        <v>0.31666666666666665</v>
      </c>
      <c r="J18" s="24">
        <f t="shared" si="1"/>
        <v>0</v>
      </c>
      <c r="K18" s="25">
        <f t="shared" si="2"/>
        <v>0.31666666666666665</v>
      </c>
      <c r="L18" s="26">
        <f t="shared" si="3"/>
        <v>1.3194444444444444E-2</v>
      </c>
      <c r="M18" s="26">
        <v>2.1342592592592594E-2</v>
      </c>
      <c r="N18" s="26">
        <f t="shared" si="4"/>
        <v>8.1481481481481492E-3</v>
      </c>
      <c r="O18" s="27">
        <f t="shared" si="5"/>
        <v>2015</v>
      </c>
      <c r="P18" s="28">
        <f t="shared" si="6"/>
        <v>0</v>
      </c>
      <c r="Q18" s="28">
        <f t="shared" si="7"/>
        <v>8.1481481481481492E-3</v>
      </c>
      <c r="R18" s="46">
        <f t="shared" si="8"/>
        <v>0.19555555555555554</v>
      </c>
      <c r="S18" s="44">
        <f t="shared" si="9"/>
        <v>25.56818181818182</v>
      </c>
    </row>
    <row r="19" spans="1:19" s="6" customFormat="1" x14ac:dyDescent="0.2">
      <c r="A19" s="54">
        <v>5</v>
      </c>
      <c r="B19" s="88">
        <v>25</v>
      </c>
      <c r="C19" s="63" t="s">
        <v>39</v>
      </c>
      <c r="D19" s="63"/>
      <c r="E19" s="63">
        <v>2016</v>
      </c>
      <c r="F19" s="63"/>
      <c r="G19" s="65" t="s">
        <v>37</v>
      </c>
      <c r="H19" s="23">
        <v>24</v>
      </c>
      <c r="I19" s="24">
        <f t="shared" si="0"/>
        <v>0.4</v>
      </c>
      <c r="J19" s="24">
        <f t="shared" si="1"/>
        <v>0</v>
      </c>
      <c r="K19" s="25">
        <f t="shared" si="2"/>
        <v>0.4</v>
      </c>
      <c r="L19" s="26">
        <f t="shared" si="3"/>
        <v>1.6666666666666666E-2</v>
      </c>
      <c r="M19" s="26">
        <v>2.8287037037037038E-2</v>
      </c>
      <c r="N19" s="26">
        <f t="shared" si="4"/>
        <v>1.1620370370370371E-2</v>
      </c>
      <c r="O19" s="27">
        <f t="shared" si="5"/>
        <v>2015</v>
      </c>
      <c r="P19" s="28">
        <f t="shared" si="6"/>
        <v>0</v>
      </c>
      <c r="Q19" s="28">
        <f t="shared" si="7"/>
        <v>1.1620370370370371E-2</v>
      </c>
      <c r="R19" s="46">
        <f t="shared" si="8"/>
        <v>0.27888888888888891</v>
      </c>
      <c r="S19" s="44">
        <f t="shared" si="9"/>
        <v>17.92828685258964</v>
      </c>
    </row>
    <row r="20" spans="1:19" s="6" customFormat="1" x14ac:dyDescent="0.2">
      <c r="A20" s="89">
        <v>1</v>
      </c>
      <c r="B20" s="105">
        <v>8</v>
      </c>
      <c r="C20" s="69" t="s">
        <v>27</v>
      </c>
      <c r="D20" s="63"/>
      <c r="E20" s="63">
        <v>2015</v>
      </c>
      <c r="F20" s="68" t="s">
        <v>129</v>
      </c>
      <c r="G20" s="63" t="s">
        <v>30</v>
      </c>
      <c r="H20" s="23">
        <v>7</v>
      </c>
      <c r="I20" s="24">
        <f t="shared" si="0"/>
        <v>0.11666666666666667</v>
      </c>
      <c r="J20" s="24">
        <f t="shared" si="1"/>
        <v>0</v>
      </c>
      <c r="K20" s="25">
        <f t="shared" si="2"/>
        <v>0.11666666666666667</v>
      </c>
      <c r="L20" s="26">
        <f t="shared" si="3"/>
        <v>4.8611111111111112E-3</v>
      </c>
      <c r="M20" s="26">
        <v>1.3715277777777778E-2</v>
      </c>
      <c r="N20" s="26">
        <f t="shared" si="4"/>
        <v>8.8541666666666664E-3</v>
      </c>
      <c r="O20" s="27">
        <f t="shared" si="5"/>
        <v>2015</v>
      </c>
      <c r="P20" s="28">
        <f t="shared" si="6"/>
        <v>0</v>
      </c>
      <c r="Q20" s="28">
        <f t="shared" si="7"/>
        <v>8.8541666666666664E-3</v>
      </c>
      <c r="R20" s="46">
        <f t="shared" si="8"/>
        <v>0.21250000000000002</v>
      </c>
      <c r="S20" s="44">
        <f t="shared" si="9"/>
        <v>23.52941176470588</v>
      </c>
    </row>
    <row r="21" spans="1:19" s="6" customFormat="1" x14ac:dyDescent="0.2">
      <c r="A21" s="54">
        <v>2</v>
      </c>
      <c r="B21" s="103">
        <v>4</v>
      </c>
      <c r="C21" s="63" t="s">
        <v>84</v>
      </c>
      <c r="D21" s="71"/>
      <c r="E21" s="63">
        <v>2015</v>
      </c>
      <c r="F21" s="63" t="s">
        <v>129</v>
      </c>
      <c r="G21" s="63" t="s">
        <v>85</v>
      </c>
      <c r="H21" s="23">
        <v>3</v>
      </c>
      <c r="I21" s="24">
        <f t="shared" si="0"/>
        <v>0.05</v>
      </c>
      <c r="J21" s="24">
        <f t="shared" si="1"/>
        <v>0</v>
      </c>
      <c r="K21" s="25">
        <f t="shared" si="2"/>
        <v>0.05</v>
      </c>
      <c r="L21" s="26">
        <f t="shared" si="3"/>
        <v>2.0833333333333333E-3</v>
      </c>
      <c r="M21" s="26">
        <v>1.1249999999999998E-2</v>
      </c>
      <c r="N21" s="26">
        <f t="shared" si="4"/>
        <v>9.166666666666665E-3</v>
      </c>
      <c r="O21" s="27">
        <f t="shared" si="5"/>
        <v>2015</v>
      </c>
      <c r="P21" s="28">
        <f t="shared" si="6"/>
        <v>0</v>
      </c>
      <c r="Q21" s="28">
        <f t="shared" si="7"/>
        <v>9.166666666666665E-3</v>
      </c>
      <c r="R21" s="46">
        <f t="shared" si="8"/>
        <v>0.22</v>
      </c>
      <c r="S21" s="44">
        <f t="shared" si="9"/>
        <v>22.727272727272727</v>
      </c>
    </row>
    <row r="22" spans="1:19" s="6" customFormat="1" x14ac:dyDescent="0.2">
      <c r="A22" s="89">
        <v>3</v>
      </c>
      <c r="B22" s="104">
        <v>17</v>
      </c>
      <c r="C22" s="63" t="s">
        <v>97</v>
      </c>
      <c r="D22" s="63"/>
      <c r="E22" s="63">
        <v>2015</v>
      </c>
      <c r="F22" s="63" t="s">
        <v>129</v>
      </c>
      <c r="G22" s="63" t="s">
        <v>98</v>
      </c>
      <c r="H22" s="23">
        <v>16</v>
      </c>
      <c r="I22" s="24">
        <f t="shared" si="0"/>
        <v>0.26666666666666666</v>
      </c>
      <c r="J22" s="24">
        <f t="shared" si="1"/>
        <v>0</v>
      </c>
      <c r="K22" s="25">
        <f t="shared" si="2"/>
        <v>0.26666666666666666</v>
      </c>
      <c r="L22" s="26">
        <f t="shared" si="3"/>
        <v>1.1111111111111112E-2</v>
      </c>
      <c r="M22" s="26">
        <v>2.0694444444444446E-2</v>
      </c>
      <c r="N22" s="26">
        <f t="shared" si="4"/>
        <v>9.5833333333333343E-3</v>
      </c>
      <c r="O22" s="27">
        <f t="shared" si="5"/>
        <v>2015</v>
      </c>
      <c r="P22" s="28">
        <f t="shared" si="6"/>
        <v>0</v>
      </c>
      <c r="Q22" s="28">
        <f t="shared" si="7"/>
        <v>9.5833333333333343E-3</v>
      </c>
      <c r="R22" s="46">
        <f t="shared" si="8"/>
        <v>0.23</v>
      </c>
      <c r="S22" s="44">
        <f t="shared" si="9"/>
        <v>21.739130434782609</v>
      </c>
    </row>
    <row r="23" spans="1:19" s="6" customFormat="1" x14ac:dyDescent="0.2">
      <c r="A23" s="54">
        <v>4</v>
      </c>
      <c r="B23" s="85">
        <v>28</v>
      </c>
      <c r="C23" s="63" t="s">
        <v>45</v>
      </c>
      <c r="D23" s="63"/>
      <c r="E23" s="63">
        <v>2015</v>
      </c>
      <c r="F23" s="63" t="s">
        <v>129</v>
      </c>
      <c r="G23" s="63" t="s">
        <v>37</v>
      </c>
      <c r="H23" s="23">
        <v>27</v>
      </c>
      <c r="I23" s="24">
        <f t="shared" si="0"/>
        <v>0.45</v>
      </c>
      <c r="J23" s="24">
        <f t="shared" si="1"/>
        <v>0</v>
      </c>
      <c r="K23" s="25">
        <f t="shared" si="2"/>
        <v>0.45</v>
      </c>
      <c r="L23" s="26">
        <f t="shared" si="3"/>
        <v>1.8749999999999999E-2</v>
      </c>
      <c r="M23" s="26">
        <v>2.854166666666667E-2</v>
      </c>
      <c r="N23" s="26">
        <f t="shared" si="4"/>
        <v>9.7916666666666707E-3</v>
      </c>
      <c r="O23" s="27">
        <f t="shared" si="5"/>
        <v>2015</v>
      </c>
      <c r="P23" s="28">
        <f t="shared" si="6"/>
        <v>0</v>
      </c>
      <c r="Q23" s="28">
        <f t="shared" si="7"/>
        <v>9.7916666666666707E-3</v>
      </c>
      <c r="R23" s="46">
        <f t="shared" si="8"/>
        <v>0.23500000000000001</v>
      </c>
      <c r="S23" s="44">
        <f t="shared" si="9"/>
        <v>21.276595744680851</v>
      </c>
    </row>
    <row r="24" spans="1:19" s="6" customFormat="1" x14ac:dyDescent="0.2">
      <c r="A24" s="102">
        <v>1</v>
      </c>
      <c r="B24" s="103">
        <v>6</v>
      </c>
      <c r="C24" s="63" t="s">
        <v>41</v>
      </c>
      <c r="D24" s="63"/>
      <c r="E24" s="63">
        <v>2015</v>
      </c>
      <c r="F24" s="63"/>
      <c r="G24" s="63" t="s">
        <v>42</v>
      </c>
      <c r="H24" s="23">
        <v>5</v>
      </c>
      <c r="I24" s="24">
        <f t="shared" si="0"/>
        <v>8.3333333333333329E-2</v>
      </c>
      <c r="J24" s="24">
        <f t="shared" si="1"/>
        <v>0</v>
      </c>
      <c r="K24" s="25">
        <f t="shared" si="2"/>
        <v>8.3333333333333329E-2</v>
      </c>
      <c r="L24" s="26">
        <f t="shared" si="3"/>
        <v>3.472222222222222E-3</v>
      </c>
      <c r="M24" s="26">
        <v>1.1319444444444444E-2</v>
      </c>
      <c r="N24" s="26">
        <f t="shared" si="4"/>
        <v>7.8472222222222224E-3</v>
      </c>
      <c r="O24" s="27">
        <f t="shared" si="5"/>
        <v>2015</v>
      </c>
      <c r="P24" s="28">
        <f t="shared" si="6"/>
        <v>0</v>
      </c>
      <c r="Q24" s="28">
        <f t="shared" si="7"/>
        <v>7.8472222222222224E-3</v>
      </c>
      <c r="R24" s="46">
        <f t="shared" si="8"/>
        <v>0.18833333333333332</v>
      </c>
      <c r="S24" s="44">
        <f t="shared" si="9"/>
        <v>26.548672566371682</v>
      </c>
    </row>
    <row r="25" spans="1:19" s="6" customFormat="1" x14ac:dyDescent="0.2">
      <c r="A25" s="101">
        <v>2</v>
      </c>
      <c r="B25" s="104">
        <v>26</v>
      </c>
      <c r="C25" s="70" t="s">
        <v>40</v>
      </c>
      <c r="D25" s="63"/>
      <c r="E25" s="63">
        <v>2015</v>
      </c>
      <c r="F25" s="66"/>
      <c r="G25" s="65" t="s">
        <v>23</v>
      </c>
      <c r="H25" s="23">
        <v>25</v>
      </c>
      <c r="I25" s="24">
        <f t="shared" si="0"/>
        <v>0.41666666666666669</v>
      </c>
      <c r="J25" s="24">
        <f t="shared" si="1"/>
        <v>0</v>
      </c>
      <c r="K25" s="25">
        <f t="shared" si="2"/>
        <v>0.41666666666666669</v>
      </c>
      <c r="L25" s="26">
        <f t="shared" si="3"/>
        <v>1.7361111111111112E-2</v>
      </c>
      <c r="M25" s="26">
        <v>2.5555555555555554E-2</v>
      </c>
      <c r="N25" s="26">
        <f t="shared" si="4"/>
        <v>8.1944444444444417E-3</v>
      </c>
      <c r="O25" s="27">
        <f t="shared" si="5"/>
        <v>2015</v>
      </c>
      <c r="P25" s="28">
        <f t="shared" si="6"/>
        <v>0</v>
      </c>
      <c r="Q25" s="28">
        <f t="shared" si="7"/>
        <v>8.1944444444444417E-3</v>
      </c>
      <c r="R25" s="46">
        <f t="shared" si="8"/>
        <v>0.19666666666666666</v>
      </c>
      <c r="S25" s="44">
        <f t="shared" si="9"/>
        <v>25.423728813559322</v>
      </c>
    </row>
    <row r="26" spans="1:19" s="6" customFormat="1" x14ac:dyDescent="0.2">
      <c r="A26" s="102">
        <v>3</v>
      </c>
      <c r="B26" s="85">
        <v>40</v>
      </c>
      <c r="C26" s="63" t="s">
        <v>43</v>
      </c>
      <c r="D26" s="63"/>
      <c r="E26" s="63">
        <v>2015</v>
      </c>
      <c r="F26" s="66"/>
      <c r="G26" s="63" t="s">
        <v>44</v>
      </c>
      <c r="H26" s="23">
        <v>39</v>
      </c>
      <c r="I26" s="24">
        <f t="shared" si="0"/>
        <v>0.65</v>
      </c>
      <c r="J26" s="24">
        <f t="shared" si="1"/>
        <v>0</v>
      </c>
      <c r="K26" s="25">
        <f t="shared" si="2"/>
        <v>0.65</v>
      </c>
      <c r="L26" s="26">
        <f t="shared" si="3"/>
        <v>2.7083333333333334E-2</v>
      </c>
      <c r="M26" s="26">
        <v>3.5358796296296298E-2</v>
      </c>
      <c r="N26" s="26">
        <f t="shared" si="4"/>
        <v>8.2754629629629636E-3</v>
      </c>
      <c r="O26" s="27">
        <f t="shared" si="5"/>
        <v>2015</v>
      </c>
      <c r="P26" s="28">
        <f t="shared" si="6"/>
        <v>0</v>
      </c>
      <c r="Q26" s="28">
        <f t="shared" si="7"/>
        <v>8.2754629629629636E-3</v>
      </c>
      <c r="R26" s="46">
        <f t="shared" si="8"/>
        <v>0.1986111111111111</v>
      </c>
      <c r="S26" s="44">
        <f t="shared" si="9"/>
        <v>25.174825174825177</v>
      </c>
    </row>
    <row r="27" spans="1:19" s="6" customFormat="1" x14ac:dyDescent="0.2">
      <c r="A27" s="101">
        <v>4</v>
      </c>
      <c r="B27" s="103">
        <v>1</v>
      </c>
      <c r="C27" s="71" t="s">
        <v>26</v>
      </c>
      <c r="D27" s="106"/>
      <c r="E27" s="73">
        <v>2015</v>
      </c>
      <c r="F27" s="107"/>
      <c r="G27" s="73" t="s">
        <v>24</v>
      </c>
      <c r="H27" s="45"/>
      <c r="I27" s="45"/>
      <c r="J27" s="45"/>
      <c r="K27" s="45"/>
      <c r="L27" s="26">
        <v>0</v>
      </c>
      <c r="M27" s="26">
        <v>8.4837962962962966E-3</v>
      </c>
      <c r="N27" s="26">
        <f t="shared" si="4"/>
        <v>8.4837962962962966E-3</v>
      </c>
      <c r="O27" s="27">
        <f t="shared" si="5"/>
        <v>2015</v>
      </c>
      <c r="P27" s="28">
        <f t="shared" si="6"/>
        <v>0</v>
      </c>
      <c r="Q27" s="28">
        <f t="shared" si="7"/>
        <v>8.4837962962962966E-3</v>
      </c>
      <c r="R27" s="46">
        <f t="shared" si="8"/>
        <v>0.20361111111111113</v>
      </c>
      <c r="S27" s="44">
        <f t="shared" si="9"/>
        <v>24.556616643929058</v>
      </c>
    </row>
    <row r="28" spans="1:19" s="6" customFormat="1" x14ac:dyDescent="0.2">
      <c r="A28" s="102">
        <v>5</v>
      </c>
      <c r="B28" s="88">
        <v>19</v>
      </c>
      <c r="C28" s="63" t="s">
        <v>92</v>
      </c>
      <c r="D28" s="63"/>
      <c r="E28" s="63">
        <v>2015</v>
      </c>
      <c r="F28" s="66"/>
      <c r="G28" s="63" t="s">
        <v>85</v>
      </c>
      <c r="H28" s="23">
        <v>18</v>
      </c>
      <c r="I28" s="24">
        <f t="shared" ref="I28:I59" si="10">(INT(($D$7/10000))+((INT(($D$7/10000)*100)-(INT(($D$7/10000)))*100)/60)+(((($D$7/10000)*10000)-(INT(($D$7/10000)*100)*100))/3600))*H28</f>
        <v>0.3</v>
      </c>
      <c r="J28" s="24">
        <f t="shared" ref="J28:J59" si="11">INT(($D$6/10000))+((INT(($D$6/10000)*100)-(INT(($D$6/10000)))*100)/60)+(((($D$6/10000)*10000)-(INT(($D$6/10000)*100)*100))/3600)</f>
        <v>0</v>
      </c>
      <c r="K28" s="25">
        <f t="shared" ref="K28:K59" si="12">J28+I28</f>
        <v>0.3</v>
      </c>
      <c r="L28" s="26">
        <f t="shared" ref="L28:L59" si="13">K28/24</f>
        <v>1.2499999999999999E-2</v>
      </c>
      <c r="M28" s="26">
        <v>2.2060185185185183E-2</v>
      </c>
      <c r="N28" s="26">
        <f t="shared" si="4"/>
        <v>9.5601851851851837E-3</v>
      </c>
      <c r="O28" s="27">
        <f t="shared" si="5"/>
        <v>2015</v>
      </c>
      <c r="P28" s="28">
        <f t="shared" si="6"/>
        <v>0</v>
      </c>
      <c r="Q28" s="28">
        <f t="shared" si="7"/>
        <v>9.5601851851851837E-3</v>
      </c>
      <c r="R28" s="46">
        <f t="shared" si="8"/>
        <v>0.22944444444444445</v>
      </c>
      <c r="S28" s="44">
        <f t="shared" si="9"/>
        <v>21.791767554479417</v>
      </c>
    </row>
    <row r="29" spans="1:19" s="6" customFormat="1" ht="14.25" customHeight="1" x14ac:dyDescent="0.2">
      <c r="A29" s="101">
        <v>6</v>
      </c>
      <c r="B29" s="85">
        <v>27</v>
      </c>
      <c r="C29" s="65" t="s">
        <v>93</v>
      </c>
      <c r="D29" s="63"/>
      <c r="E29" s="63">
        <v>2015</v>
      </c>
      <c r="F29" s="63"/>
      <c r="G29" s="65" t="s">
        <v>85</v>
      </c>
      <c r="H29" s="23">
        <v>26</v>
      </c>
      <c r="I29" s="24">
        <f t="shared" si="10"/>
        <v>0.43333333333333335</v>
      </c>
      <c r="J29" s="24">
        <f t="shared" si="11"/>
        <v>0</v>
      </c>
      <c r="K29" s="25">
        <f t="shared" si="12"/>
        <v>0.43333333333333335</v>
      </c>
      <c r="L29" s="26">
        <f t="shared" si="13"/>
        <v>1.8055555555555557E-2</v>
      </c>
      <c r="M29" s="26">
        <v>2.8287037037037038E-2</v>
      </c>
      <c r="N29" s="26">
        <f t="shared" si="4"/>
        <v>1.023148148148148E-2</v>
      </c>
      <c r="O29" s="27">
        <f t="shared" si="5"/>
        <v>2015</v>
      </c>
      <c r="P29" s="28">
        <f t="shared" si="6"/>
        <v>0</v>
      </c>
      <c r="Q29" s="28">
        <f t="shared" si="7"/>
        <v>1.023148148148148E-2</v>
      </c>
      <c r="R29" s="46">
        <f t="shared" si="8"/>
        <v>0.24555555555555555</v>
      </c>
      <c r="S29" s="44">
        <f t="shared" si="9"/>
        <v>20.361990950226243</v>
      </c>
    </row>
    <row r="30" spans="1:19" s="6" customFormat="1" x14ac:dyDescent="0.2">
      <c r="A30" s="102">
        <v>1</v>
      </c>
      <c r="B30" s="103">
        <v>48</v>
      </c>
      <c r="C30" s="63" t="s">
        <v>90</v>
      </c>
      <c r="D30" s="63"/>
      <c r="E30" s="63">
        <v>2014</v>
      </c>
      <c r="F30" s="63" t="s">
        <v>129</v>
      </c>
      <c r="G30" s="63" t="s">
        <v>31</v>
      </c>
      <c r="H30" s="23">
        <v>47</v>
      </c>
      <c r="I30" s="24">
        <f t="shared" si="10"/>
        <v>0.78333333333333333</v>
      </c>
      <c r="J30" s="24">
        <f t="shared" si="11"/>
        <v>0</v>
      </c>
      <c r="K30" s="25">
        <f t="shared" si="12"/>
        <v>0.78333333333333333</v>
      </c>
      <c r="L30" s="26">
        <f t="shared" si="13"/>
        <v>3.2638888888888891E-2</v>
      </c>
      <c r="M30" s="26">
        <v>3.9317129629629625E-2</v>
      </c>
      <c r="N30" s="26">
        <f t="shared" si="4"/>
        <v>6.6782407407407346E-3</v>
      </c>
      <c r="O30" s="27">
        <f t="shared" si="5"/>
        <v>2015</v>
      </c>
      <c r="P30" s="28">
        <f t="shared" si="6"/>
        <v>0</v>
      </c>
      <c r="Q30" s="28">
        <f t="shared" si="7"/>
        <v>6.6782407407407346E-3</v>
      </c>
      <c r="R30" s="46">
        <f t="shared" si="8"/>
        <v>0.16027777777777777</v>
      </c>
      <c r="S30" s="44">
        <f t="shared" si="9"/>
        <v>31.195840554592724</v>
      </c>
    </row>
    <row r="31" spans="1:19" s="6" customFormat="1" x14ac:dyDescent="0.2">
      <c r="A31" s="101">
        <v>2</v>
      </c>
      <c r="B31" s="104">
        <v>5</v>
      </c>
      <c r="C31" s="63" t="s">
        <v>105</v>
      </c>
      <c r="D31" s="63"/>
      <c r="E31" s="66">
        <v>2014</v>
      </c>
      <c r="F31" s="68" t="s">
        <v>129</v>
      </c>
      <c r="G31" s="63" t="s">
        <v>31</v>
      </c>
      <c r="H31" s="23">
        <v>4</v>
      </c>
      <c r="I31" s="24">
        <f t="shared" si="10"/>
        <v>6.6666666666666666E-2</v>
      </c>
      <c r="J31" s="24">
        <f t="shared" si="11"/>
        <v>0</v>
      </c>
      <c r="K31" s="25">
        <f t="shared" si="12"/>
        <v>6.6666666666666666E-2</v>
      </c>
      <c r="L31" s="26">
        <f t="shared" si="13"/>
        <v>2.7777777777777779E-3</v>
      </c>
      <c r="M31" s="26">
        <v>1.091435185185185E-2</v>
      </c>
      <c r="N31" s="26">
        <f t="shared" si="4"/>
        <v>8.1365740740740721E-3</v>
      </c>
      <c r="O31" s="27">
        <f t="shared" si="5"/>
        <v>2015</v>
      </c>
      <c r="P31" s="28">
        <f t="shared" si="6"/>
        <v>0</v>
      </c>
      <c r="Q31" s="28">
        <f t="shared" si="7"/>
        <v>8.1365740740740721E-3</v>
      </c>
      <c r="R31" s="46">
        <f t="shared" si="8"/>
        <v>0.19527777777777777</v>
      </c>
      <c r="S31" s="44">
        <f t="shared" si="9"/>
        <v>25.604551920341393</v>
      </c>
    </row>
    <row r="32" spans="1:19" s="6" customFormat="1" x14ac:dyDescent="0.2">
      <c r="A32" s="89">
        <v>3</v>
      </c>
      <c r="B32" s="85">
        <v>10</v>
      </c>
      <c r="C32" s="63" t="s">
        <v>125</v>
      </c>
      <c r="D32" s="63"/>
      <c r="E32" s="63">
        <v>2014</v>
      </c>
      <c r="F32" s="63" t="s">
        <v>129</v>
      </c>
      <c r="G32" s="63" t="s">
        <v>37</v>
      </c>
      <c r="H32" s="23">
        <v>9</v>
      </c>
      <c r="I32" s="24">
        <f t="shared" si="10"/>
        <v>0.15</v>
      </c>
      <c r="J32" s="24">
        <f t="shared" si="11"/>
        <v>0</v>
      </c>
      <c r="K32" s="25">
        <f t="shared" si="12"/>
        <v>0.15</v>
      </c>
      <c r="L32" s="26">
        <f t="shared" si="13"/>
        <v>6.2499999999999995E-3</v>
      </c>
      <c r="M32" s="26">
        <v>1.5914351851851853E-2</v>
      </c>
      <c r="N32" s="26">
        <f t="shared" si="4"/>
        <v>9.6643518518518545E-3</v>
      </c>
      <c r="O32" s="27">
        <f t="shared" si="5"/>
        <v>2015</v>
      </c>
      <c r="P32" s="28">
        <f t="shared" si="6"/>
        <v>0</v>
      </c>
      <c r="Q32" s="28">
        <f t="shared" si="7"/>
        <v>9.6643518518518545E-3</v>
      </c>
      <c r="R32" s="46">
        <f t="shared" si="8"/>
        <v>0.23194444444444445</v>
      </c>
      <c r="S32" s="44">
        <f t="shared" si="9"/>
        <v>21.556886227544908</v>
      </c>
    </row>
    <row r="33" spans="1:19" s="6" customFormat="1" x14ac:dyDescent="0.2">
      <c r="A33" s="54">
        <v>4</v>
      </c>
      <c r="B33" s="103">
        <v>16</v>
      </c>
      <c r="C33" s="63" t="s">
        <v>47</v>
      </c>
      <c r="D33" s="63"/>
      <c r="E33" s="63">
        <v>2014</v>
      </c>
      <c r="F33" s="63" t="s">
        <v>129</v>
      </c>
      <c r="G33" s="63" t="s">
        <v>37</v>
      </c>
      <c r="H33" s="23">
        <v>15</v>
      </c>
      <c r="I33" s="24">
        <f t="shared" si="10"/>
        <v>0.25</v>
      </c>
      <c r="J33" s="24">
        <f t="shared" si="11"/>
        <v>0</v>
      </c>
      <c r="K33" s="25">
        <f t="shared" si="12"/>
        <v>0.25</v>
      </c>
      <c r="L33" s="26">
        <f t="shared" si="13"/>
        <v>1.0416666666666666E-2</v>
      </c>
      <c r="M33" s="26">
        <v>2.0613425925925927E-2</v>
      </c>
      <c r="N33" s="26">
        <f t="shared" si="4"/>
        <v>1.0196759259259261E-2</v>
      </c>
      <c r="O33" s="27">
        <f t="shared" si="5"/>
        <v>2015</v>
      </c>
      <c r="P33" s="28">
        <f t="shared" si="6"/>
        <v>0</v>
      </c>
      <c r="Q33" s="28">
        <f t="shared" si="7"/>
        <v>1.0196759259259261E-2</v>
      </c>
      <c r="R33" s="46">
        <f t="shared" si="8"/>
        <v>0.24472222222222223</v>
      </c>
      <c r="S33" s="44">
        <f t="shared" si="9"/>
        <v>20.431328036322359</v>
      </c>
    </row>
    <row r="34" spans="1:19" s="6" customFormat="1" x14ac:dyDescent="0.2">
      <c r="A34" s="101">
        <v>1</v>
      </c>
      <c r="B34" s="104">
        <v>23</v>
      </c>
      <c r="C34" s="63" t="s">
        <v>88</v>
      </c>
      <c r="D34" s="63"/>
      <c r="E34" s="63">
        <v>2014</v>
      </c>
      <c r="F34" s="66"/>
      <c r="G34" s="65" t="s">
        <v>89</v>
      </c>
      <c r="H34" s="23">
        <v>22</v>
      </c>
      <c r="I34" s="24">
        <f t="shared" si="10"/>
        <v>0.36666666666666664</v>
      </c>
      <c r="J34" s="24">
        <f t="shared" si="11"/>
        <v>0</v>
      </c>
      <c r="K34" s="25">
        <f t="shared" si="12"/>
        <v>0.36666666666666664</v>
      </c>
      <c r="L34" s="26">
        <f t="shared" si="13"/>
        <v>1.5277777777777777E-2</v>
      </c>
      <c r="M34" s="26">
        <v>2.1388888888888888E-2</v>
      </c>
      <c r="N34" s="26">
        <f t="shared" si="4"/>
        <v>6.1111111111111106E-3</v>
      </c>
      <c r="O34" s="27">
        <f t="shared" si="5"/>
        <v>2015</v>
      </c>
      <c r="P34" s="28">
        <f t="shared" si="6"/>
        <v>0</v>
      </c>
      <c r="Q34" s="28">
        <f t="shared" si="7"/>
        <v>6.1111111111111106E-3</v>
      </c>
      <c r="R34" s="46">
        <f t="shared" si="8"/>
        <v>0.14666666666666667</v>
      </c>
      <c r="S34" s="44">
        <f t="shared" si="9"/>
        <v>34.090909090909093</v>
      </c>
    </row>
    <row r="35" spans="1:19" s="6" customFormat="1" x14ac:dyDescent="0.2">
      <c r="A35" s="100">
        <v>2</v>
      </c>
      <c r="B35" s="85">
        <v>12</v>
      </c>
      <c r="C35" s="64" t="s">
        <v>80</v>
      </c>
      <c r="D35" s="63"/>
      <c r="E35" s="63">
        <v>2014</v>
      </c>
      <c r="F35" s="63"/>
      <c r="G35" s="63" t="s">
        <v>81</v>
      </c>
      <c r="H35" s="23">
        <v>11</v>
      </c>
      <c r="I35" s="24">
        <f t="shared" si="10"/>
        <v>0.18333333333333332</v>
      </c>
      <c r="J35" s="24">
        <f t="shared" si="11"/>
        <v>0</v>
      </c>
      <c r="K35" s="25">
        <f t="shared" si="12"/>
        <v>0.18333333333333332</v>
      </c>
      <c r="L35" s="26">
        <f t="shared" si="13"/>
        <v>7.6388888888888886E-3</v>
      </c>
      <c r="M35" s="26">
        <v>1.511574074074074E-2</v>
      </c>
      <c r="N35" s="26">
        <f t="shared" si="4"/>
        <v>7.4768518518518517E-3</v>
      </c>
      <c r="O35" s="27">
        <f t="shared" si="5"/>
        <v>2015</v>
      </c>
      <c r="P35" s="28">
        <f t="shared" si="6"/>
        <v>0</v>
      </c>
      <c r="Q35" s="28">
        <f t="shared" si="7"/>
        <v>7.4768518518518517E-3</v>
      </c>
      <c r="R35" s="46">
        <f t="shared" si="8"/>
        <v>0.17944444444444443</v>
      </c>
      <c r="S35" s="44">
        <f t="shared" si="9"/>
        <v>27.863777089783284</v>
      </c>
    </row>
    <row r="36" spans="1:19" s="6" customFormat="1" x14ac:dyDescent="0.2">
      <c r="A36" s="54">
        <v>3</v>
      </c>
      <c r="B36" s="87">
        <v>56</v>
      </c>
      <c r="C36" s="63" t="s">
        <v>117</v>
      </c>
      <c r="D36" s="63"/>
      <c r="E36" s="63">
        <v>2014</v>
      </c>
      <c r="F36" s="63"/>
      <c r="G36" s="63" t="s">
        <v>24</v>
      </c>
      <c r="H36" s="23">
        <v>55</v>
      </c>
      <c r="I36" s="24">
        <f t="shared" si="10"/>
        <v>0.91666666666666663</v>
      </c>
      <c r="J36" s="24">
        <f t="shared" si="11"/>
        <v>0</v>
      </c>
      <c r="K36" s="25">
        <f t="shared" si="12"/>
        <v>0.91666666666666663</v>
      </c>
      <c r="L36" s="26">
        <f t="shared" si="13"/>
        <v>3.8194444444444441E-2</v>
      </c>
      <c r="M36" s="26">
        <v>4.6446759259259257E-2</v>
      </c>
      <c r="N36" s="26">
        <f t="shared" si="4"/>
        <v>8.2523148148148165E-3</v>
      </c>
      <c r="O36" s="27">
        <f t="shared" si="5"/>
        <v>2015</v>
      </c>
      <c r="P36" s="28">
        <f t="shared" si="6"/>
        <v>0</v>
      </c>
      <c r="Q36" s="28">
        <f t="shared" si="7"/>
        <v>8.2523148148148165E-3</v>
      </c>
      <c r="R36" s="46">
        <f t="shared" si="8"/>
        <v>0.19805555555555554</v>
      </c>
      <c r="S36" s="44">
        <f t="shared" si="9"/>
        <v>25.245441795231418</v>
      </c>
    </row>
    <row r="37" spans="1:19" s="6" customFormat="1" x14ac:dyDescent="0.2">
      <c r="A37" s="101">
        <v>4</v>
      </c>
      <c r="B37" s="88">
        <v>7</v>
      </c>
      <c r="C37" s="64" t="s">
        <v>126</v>
      </c>
      <c r="D37" s="64"/>
      <c r="E37" s="63">
        <v>2014</v>
      </c>
      <c r="F37" s="63"/>
      <c r="G37" s="63" t="s">
        <v>31</v>
      </c>
      <c r="H37" s="23">
        <v>6</v>
      </c>
      <c r="I37" s="24">
        <f t="shared" si="10"/>
        <v>0.1</v>
      </c>
      <c r="J37" s="24">
        <f t="shared" si="11"/>
        <v>0</v>
      </c>
      <c r="K37" s="25">
        <f t="shared" si="12"/>
        <v>0.1</v>
      </c>
      <c r="L37" s="26">
        <f t="shared" si="13"/>
        <v>4.1666666666666666E-3</v>
      </c>
      <c r="M37" s="26">
        <v>1.2569444444444446E-2</v>
      </c>
      <c r="N37" s="26">
        <f t="shared" si="4"/>
        <v>8.4027777777777798E-3</v>
      </c>
      <c r="O37" s="27">
        <f t="shared" si="5"/>
        <v>2015</v>
      </c>
      <c r="P37" s="28">
        <f t="shared" si="6"/>
        <v>0</v>
      </c>
      <c r="Q37" s="28">
        <f t="shared" si="7"/>
        <v>8.4027777777777798E-3</v>
      </c>
      <c r="R37" s="46">
        <f t="shared" si="8"/>
        <v>0.20166666666666669</v>
      </c>
      <c r="S37" s="44">
        <f t="shared" si="9"/>
        <v>24.793388429752063</v>
      </c>
    </row>
    <row r="38" spans="1:19" s="6" customFormat="1" x14ac:dyDescent="0.2">
      <c r="A38" s="100">
        <v>1</v>
      </c>
      <c r="B38" s="85">
        <v>21</v>
      </c>
      <c r="C38" s="63" t="s">
        <v>49</v>
      </c>
      <c r="D38" s="63"/>
      <c r="E38" s="63">
        <v>2013</v>
      </c>
      <c r="F38" s="68" t="s">
        <v>129</v>
      </c>
      <c r="G38" s="63" t="s">
        <v>31</v>
      </c>
      <c r="H38" s="23">
        <v>20</v>
      </c>
      <c r="I38" s="24">
        <f t="shared" si="10"/>
        <v>0.33333333333333331</v>
      </c>
      <c r="J38" s="24">
        <f t="shared" si="11"/>
        <v>0</v>
      </c>
      <c r="K38" s="25">
        <f t="shared" si="12"/>
        <v>0.33333333333333331</v>
      </c>
      <c r="L38" s="26">
        <f t="shared" si="13"/>
        <v>1.3888888888888888E-2</v>
      </c>
      <c r="M38" s="26">
        <v>2.0127314814814817E-2</v>
      </c>
      <c r="N38" s="26">
        <f t="shared" si="4"/>
        <v>6.2384259259259285E-3</v>
      </c>
      <c r="O38" s="27">
        <f t="shared" si="5"/>
        <v>2015</v>
      </c>
      <c r="P38" s="28">
        <f t="shared" si="6"/>
        <v>0</v>
      </c>
      <c r="Q38" s="28">
        <f t="shared" si="7"/>
        <v>6.2384259259259285E-3</v>
      </c>
      <c r="R38" s="46">
        <f t="shared" si="8"/>
        <v>0.14972222222222223</v>
      </c>
      <c r="S38" s="44">
        <f t="shared" si="9"/>
        <v>33.395176252319111</v>
      </c>
    </row>
    <row r="39" spans="1:19" s="6" customFormat="1" x14ac:dyDescent="0.2">
      <c r="A39" s="102">
        <v>2</v>
      </c>
      <c r="B39" s="103">
        <v>30</v>
      </c>
      <c r="C39" s="63" t="s">
        <v>52</v>
      </c>
      <c r="D39" s="63"/>
      <c r="E39" s="63">
        <v>2013</v>
      </c>
      <c r="F39" s="63" t="s">
        <v>129</v>
      </c>
      <c r="G39" s="63" t="s">
        <v>37</v>
      </c>
      <c r="H39" s="23">
        <v>29</v>
      </c>
      <c r="I39" s="24">
        <f t="shared" si="10"/>
        <v>0.48333333333333334</v>
      </c>
      <c r="J39" s="24">
        <f t="shared" si="11"/>
        <v>0</v>
      </c>
      <c r="K39" s="25">
        <f t="shared" si="12"/>
        <v>0.48333333333333334</v>
      </c>
      <c r="L39" s="26">
        <f t="shared" si="13"/>
        <v>2.013888888888889E-2</v>
      </c>
      <c r="M39" s="26">
        <v>2.9548611111111109E-2</v>
      </c>
      <c r="N39" s="26">
        <f t="shared" si="4"/>
        <v>9.4097222222222186E-3</v>
      </c>
      <c r="O39" s="27">
        <f t="shared" si="5"/>
        <v>2015</v>
      </c>
      <c r="P39" s="28">
        <f t="shared" si="6"/>
        <v>0</v>
      </c>
      <c r="Q39" s="28">
        <f t="shared" si="7"/>
        <v>9.4097222222222186E-3</v>
      </c>
      <c r="R39" s="46">
        <f t="shared" si="8"/>
        <v>0.22583333333333333</v>
      </c>
      <c r="S39" s="44">
        <f t="shared" si="9"/>
        <v>22.140221402214021</v>
      </c>
    </row>
    <row r="40" spans="1:19" s="6" customFormat="1" x14ac:dyDescent="0.2">
      <c r="A40" s="50">
        <v>3</v>
      </c>
      <c r="B40" s="88">
        <v>18</v>
      </c>
      <c r="C40" s="63" t="s">
        <v>51</v>
      </c>
      <c r="D40" s="63"/>
      <c r="E40" s="63">
        <v>2013</v>
      </c>
      <c r="F40" s="68" t="s">
        <v>129</v>
      </c>
      <c r="G40" s="63" t="s">
        <v>37</v>
      </c>
      <c r="H40" s="23">
        <v>17</v>
      </c>
      <c r="I40" s="24">
        <f t="shared" si="10"/>
        <v>0.28333333333333333</v>
      </c>
      <c r="J40" s="24">
        <f t="shared" si="11"/>
        <v>0</v>
      </c>
      <c r="K40" s="25">
        <f t="shared" si="12"/>
        <v>0.28333333333333333</v>
      </c>
      <c r="L40" s="26">
        <f t="shared" si="13"/>
        <v>1.1805555555555555E-2</v>
      </c>
      <c r="M40" s="26">
        <v>2.162037037037037E-2</v>
      </c>
      <c r="N40" s="26">
        <f t="shared" si="4"/>
        <v>9.8148148148148144E-3</v>
      </c>
      <c r="O40" s="27">
        <f t="shared" si="5"/>
        <v>2015</v>
      </c>
      <c r="P40" s="28">
        <f t="shared" si="6"/>
        <v>0</v>
      </c>
      <c r="Q40" s="28">
        <f t="shared" si="7"/>
        <v>9.8148148148148144E-3</v>
      </c>
      <c r="R40" s="46">
        <f t="shared" si="8"/>
        <v>0.23555555555555555</v>
      </c>
      <c r="S40" s="44">
        <f t="shared" si="9"/>
        <v>21.226415094339625</v>
      </c>
    </row>
    <row r="41" spans="1:19" s="6" customFormat="1" x14ac:dyDescent="0.2">
      <c r="A41" s="89">
        <v>1</v>
      </c>
      <c r="B41" s="85">
        <v>63</v>
      </c>
      <c r="C41" s="63" t="s">
        <v>114</v>
      </c>
      <c r="D41" s="63"/>
      <c r="E41" s="63">
        <v>2013</v>
      </c>
      <c r="F41" s="63"/>
      <c r="G41" s="63" t="s">
        <v>31</v>
      </c>
      <c r="H41" s="23">
        <v>62</v>
      </c>
      <c r="I41" s="24">
        <f t="shared" si="10"/>
        <v>1.0333333333333332</v>
      </c>
      <c r="J41" s="24">
        <f t="shared" si="11"/>
        <v>0</v>
      </c>
      <c r="K41" s="25">
        <f t="shared" si="12"/>
        <v>1.0333333333333332</v>
      </c>
      <c r="L41" s="26">
        <f t="shared" si="13"/>
        <v>4.3055555555555548E-2</v>
      </c>
      <c r="M41" s="26">
        <v>4.8622685185185179E-2</v>
      </c>
      <c r="N41" s="26">
        <f t="shared" si="4"/>
        <v>5.5671296296296302E-3</v>
      </c>
      <c r="O41" s="27">
        <f t="shared" si="5"/>
        <v>2015</v>
      </c>
      <c r="P41" s="28">
        <f t="shared" si="6"/>
        <v>0</v>
      </c>
      <c r="Q41" s="28">
        <f t="shared" si="7"/>
        <v>5.5671296296296302E-3</v>
      </c>
      <c r="R41" s="46">
        <f t="shared" si="8"/>
        <v>0.1336111111111111</v>
      </c>
      <c r="S41" s="44">
        <f t="shared" si="9"/>
        <v>37.422037422037427</v>
      </c>
    </row>
    <row r="42" spans="1:19" s="6" customFormat="1" x14ac:dyDescent="0.2">
      <c r="A42" s="89">
        <v>2</v>
      </c>
      <c r="B42" s="87">
        <v>11</v>
      </c>
      <c r="C42" s="63" t="s">
        <v>29</v>
      </c>
      <c r="D42" s="63"/>
      <c r="E42" s="63">
        <v>2013</v>
      </c>
      <c r="F42" s="63"/>
      <c r="G42" s="63" t="s">
        <v>31</v>
      </c>
      <c r="H42" s="23">
        <v>10</v>
      </c>
      <c r="I42" s="24">
        <f t="shared" si="10"/>
        <v>0.16666666666666666</v>
      </c>
      <c r="J42" s="24">
        <f t="shared" si="11"/>
        <v>0</v>
      </c>
      <c r="K42" s="25">
        <f t="shared" si="12"/>
        <v>0.16666666666666666</v>
      </c>
      <c r="L42" s="26">
        <f t="shared" si="13"/>
        <v>6.9444444444444441E-3</v>
      </c>
      <c r="M42" s="26">
        <v>1.3287037037037036E-2</v>
      </c>
      <c r="N42" s="26">
        <f t="shared" si="4"/>
        <v>6.3425925925925924E-3</v>
      </c>
      <c r="O42" s="27">
        <f t="shared" si="5"/>
        <v>2015</v>
      </c>
      <c r="P42" s="28">
        <f t="shared" si="6"/>
        <v>0</v>
      </c>
      <c r="Q42" s="28">
        <f t="shared" si="7"/>
        <v>6.3425925925925924E-3</v>
      </c>
      <c r="R42" s="46">
        <f t="shared" si="8"/>
        <v>0.1522222222222222</v>
      </c>
      <c r="S42" s="44">
        <f t="shared" si="9"/>
        <v>32.846715328467155</v>
      </c>
    </row>
    <row r="43" spans="1:19" s="6" customFormat="1" x14ac:dyDescent="0.2">
      <c r="A43" s="89">
        <v>3</v>
      </c>
      <c r="B43" s="88">
        <v>39</v>
      </c>
      <c r="C43" s="63" t="s">
        <v>53</v>
      </c>
      <c r="D43" s="63"/>
      <c r="E43" s="63">
        <v>2013</v>
      </c>
      <c r="F43" s="63"/>
      <c r="G43" s="63" t="s">
        <v>54</v>
      </c>
      <c r="H43" s="23">
        <v>38</v>
      </c>
      <c r="I43" s="24">
        <f t="shared" si="10"/>
        <v>0.6333333333333333</v>
      </c>
      <c r="J43" s="24">
        <f t="shared" si="11"/>
        <v>0</v>
      </c>
      <c r="K43" s="25">
        <f t="shared" si="12"/>
        <v>0.6333333333333333</v>
      </c>
      <c r="L43" s="26">
        <f t="shared" si="13"/>
        <v>2.6388888888888889E-2</v>
      </c>
      <c r="M43" s="26">
        <v>3.2835648148148149E-2</v>
      </c>
      <c r="N43" s="26">
        <f t="shared" ref="N43:N74" si="14">M43-L43</f>
        <v>6.4467592592592597E-3</v>
      </c>
      <c r="O43" s="27">
        <f t="shared" ref="O43:O74" si="15">2015-D43</f>
        <v>2015</v>
      </c>
      <c r="P43" s="28">
        <f t="shared" ref="P43:P74" si="16">IF(O43&gt;40,(O43-40)*$M$6,0)</f>
        <v>0</v>
      </c>
      <c r="Q43" s="28">
        <f t="shared" ref="Q43:Q74" si="17">IF(O43&gt;40,N43-P43,N43)</f>
        <v>6.4467592592592597E-3</v>
      </c>
      <c r="R43" s="46">
        <f t="shared" ref="R43:R74" si="18">(HOUR(N43)+(MINUTE(N43)/60)+(SECOND(N43)/3600))</f>
        <v>0.15472222222222221</v>
      </c>
      <c r="S43" s="44">
        <f t="shared" ref="S43:S74" si="19">$S$7/R43</f>
        <v>32.315978456014363</v>
      </c>
    </row>
    <row r="44" spans="1:19" s="6" customFormat="1" x14ac:dyDescent="0.2">
      <c r="A44" s="89">
        <v>4</v>
      </c>
      <c r="B44" s="85">
        <v>13</v>
      </c>
      <c r="C44" s="63" t="s">
        <v>32</v>
      </c>
      <c r="D44" s="63"/>
      <c r="E44" s="63">
        <v>2013</v>
      </c>
      <c r="F44" s="63"/>
      <c r="G44" s="63" t="s">
        <v>24</v>
      </c>
      <c r="H44" s="23">
        <v>12</v>
      </c>
      <c r="I44" s="24">
        <f t="shared" si="10"/>
        <v>0.2</v>
      </c>
      <c r="J44" s="24">
        <f t="shared" si="11"/>
        <v>0</v>
      </c>
      <c r="K44" s="25">
        <f t="shared" si="12"/>
        <v>0.2</v>
      </c>
      <c r="L44" s="26">
        <f t="shared" si="13"/>
        <v>8.3333333333333332E-3</v>
      </c>
      <c r="M44" s="26">
        <v>1.5104166666666667E-2</v>
      </c>
      <c r="N44" s="26">
        <f t="shared" si="14"/>
        <v>6.7708333333333336E-3</v>
      </c>
      <c r="O44" s="27">
        <f t="shared" si="15"/>
        <v>2015</v>
      </c>
      <c r="P44" s="28">
        <f t="shared" si="16"/>
        <v>0</v>
      </c>
      <c r="Q44" s="28">
        <f t="shared" si="17"/>
        <v>6.7708333333333336E-3</v>
      </c>
      <c r="R44" s="46">
        <f t="shared" si="18"/>
        <v>0.16250000000000001</v>
      </c>
      <c r="S44" s="44">
        <f t="shared" si="19"/>
        <v>30.769230769230766</v>
      </c>
    </row>
    <row r="45" spans="1:19" s="6" customFormat="1" x14ac:dyDescent="0.2">
      <c r="A45" s="89">
        <v>5</v>
      </c>
      <c r="B45" s="103">
        <v>31</v>
      </c>
      <c r="C45" s="66" t="s">
        <v>86</v>
      </c>
      <c r="D45" s="63"/>
      <c r="E45" s="63">
        <v>2013</v>
      </c>
      <c r="F45" s="63"/>
      <c r="G45" s="65" t="s">
        <v>76</v>
      </c>
      <c r="H45" s="23">
        <v>30</v>
      </c>
      <c r="I45" s="24">
        <f t="shared" si="10"/>
        <v>0.5</v>
      </c>
      <c r="J45" s="24">
        <f t="shared" si="11"/>
        <v>0</v>
      </c>
      <c r="K45" s="25">
        <f t="shared" si="12"/>
        <v>0.5</v>
      </c>
      <c r="L45" s="26">
        <f t="shared" si="13"/>
        <v>2.0833333333333332E-2</v>
      </c>
      <c r="M45" s="26">
        <v>2.7754629629629629E-2</v>
      </c>
      <c r="N45" s="26">
        <f t="shared" si="14"/>
        <v>6.9212962962962969E-3</v>
      </c>
      <c r="O45" s="27">
        <f t="shared" si="15"/>
        <v>2015</v>
      </c>
      <c r="P45" s="28">
        <f t="shared" si="16"/>
        <v>0</v>
      </c>
      <c r="Q45" s="28">
        <f t="shared" si="17"/>
        <v>6.9212962962962969E-3</v>
      </c>
      <c r="R45" s="46">
        <f t="shared" si="18"/>
        <v>0.1661111111111111</v>
      </c>
      <c r="S45" s="44">
        <f t="shared" si="19"/>
        <v>30.100334448160538</v>
      </c>
    </row>
    <row r="46" spans="1:19" s="6" customFormat="1" x14ac:dyDescent="0.2">
      <c r="A46" s="89">
        <v>6</v>
      </c>
      <c r="B46" s="88">
        <v>51</v>
      </c>
      <c r="C46" s="63" t="s">
        <v>106</v>
      </c>
      <c r="D46" s="63"/>
      <c r="E46" s="63">
        <v>2013</v>
      </c>
      <c r="F46" s="63"/>
      <c r="G46" s="63" t="s">
        <v>107</v>
      </c>
      <c r="H46" s="23">
        <v>50</v>
      </c>
      <c r="I46" s="24">
        <f t="shared" si="10"/>
        <v>0.83333333333333337</v>
      </c>
      <c r="J46" s="24">
        <f t="shared" si="11"/>
        <v>0</v>
      </c>
      <c r="K46" s="25">
        <f t="shared" si="12"/>
        <v>0.83333333333333337</v>
      </c>
      <c r="L46" s="26">
        <f t="shared" si="13"/>
        <v>3.4722222222222224E-2</v>
      </c>
      <c r="M46" s="26">
        <v>4.1712962962962959E-2</v>
      </c>
      <c r="N46" s="26">
        <f t="shared" si="14"/>
        <v>6.9907407407407349E-3</v>
      </c>
      <c r="O46" s="27">
        <f t="shared" si="15"/>
        <v>2015</v>
      </c>
      <c r="P46" s="28">
        <f t="shared" si="16"/>
        <v>0</v>
      </c>
      <c r="Q46" s="28">
        <f t="shared" si="17"/>
        <v>6.9907407407407349E-3</v>
      </c>
      <c r="R46" s="46">
        <f t="shared" si="18"/>
        <v>0.16777777777777778</v>
      </c>
      <c r="S46" s="44">
        <f t="shared" si="19"/>
        <v>29.80132450331126</v>
      </c>
    </row>
    <row r="47" spans="1:19" s="6" customFormat="1" x14ac:dyDescent="0.2">
      <c r="A47" s="89">
        <v>7</v>
      </c>
      <c r="B47" s="105">
        <v>77</v>
      </c>
      <c r="C47" s="66" t="s">
        <v>78</v>
      </c>
      <c r="D47" s="63"/>
      <c r="E47" s="64">
        <v>2013</v>
      </c>
      <c r="F47" s="64"/>
      <c r="G47" s="63" t="s">
        <v>79</v>
      </c>
      <c r="H47" s="23">
        <v>76</v>
      </c>
      <c r="I47" s="24">
        <f t="shared" si="10"/>
        <v>1.2666666666666666</v>
      </c>
      <c r="J47" s="24">
        <f t="shared" si="11"/>
        <v>0</v>
      </c>
      <c r="K47" s="25">
        <f t="shared" si="12"/>
        <v>1.2666666666666666</v>
      </c>
      <c r="L47" s="26">
        <f t="shared" si="13"/>
        <v>5.2777777777777778E-2</v>
      </c>
      <c r="M47" s="26">
        <v>5.9884259259259255E-2</v>
      </c>
      <c r="N47" s="26">
        <f t="shared" si="14"/>
        <v>7.1064814814814775E-3</v>
      </c>
      <c r="O47" s="27">
        <f t="shared" si="15"/>
        <v>2015</v>
      </c>
      <c r="P47" s="28">
        <f t="shared" si="16"/>
        <v>0</v>
      </c>
      <c r="Q47" s="28">
        <f t="shared" si="17"/>
        <v>7.1064814814814775E-3</v>
      </c>
      <c r="R47" s="46">
        <f t="shared" si="18"/>
        <v>0.17055555555555554</v>
      </c>
      <c r="S47" s="44">
        <f t="shared" si="19"/>
        <v>29.31596091205212</v>
      </c>
    </row>
    <row r="48" spans="1:19" s="6" customFormat="1" x14ac:dyDescent="0.2">
      <c r="A48" s="89">
        <v>8</v>
      </c>
      <c r="B48" s="103">
        <v>70</v>
      </c>
      <c r="C48" s="63" t="s">
        <v>122</v>
      </c>
      <c r="D48" s="63"/>
      <c r="E48" s="66">
        <v>2013</v>
      </c>
      <c r="F48" s="66"/>
      <c r="G48" s="66" t="s">
        <v>33</v>
      </c>
      <c r="H48" s="23">
        <v>69</v>
      </c>
      <c r="I48" s="24">
        <f t="shared" si="10"/>
        <v>1.1499999999999999</v>
      </c>
      <c r="J48" s="24">
        <f t="shared" si="11"/>
        <v>0</v>
      </c>
      <c r="K48" s="25">
        <f t="shared" si="12"/>
        <v>1.1499999999999999</v>
      </c>
      <c r="L48" s="26">
        <f t="shared" si="13"/>
        <v>4.7916666666666663E-2</v>
      </c>
      <c r="M48" s="26">
        <v>5.5023148148148147E-2</v>
      </c>
      <c r="N48" s="26">
        <f t="shared" si="14"/>
        <v>7.1064814814814845E-3</v>
      </c>
      <c r="O48" s="27">
        <f t="shared" si="15"/>
        <v>2015</v>
      </c>
      <c r="P48" s="28">
        <f t="shared" si="16"/>
        <v>0</v>
      </c>
      <c r="Q48" s="28">
        <f t="shared" si="17"/>
        <v>7.1064814814814845E-3</v>
      </c>
      <c r="R48" s="46">
        <f t="shared" si="18"/>
        <v>0.17055555555555554</v>
      </c>
      <c r="S48" s="44">
        <f t="shared" si="19"/>
        <v>29.31596091205212</v>
      </c>
    </row>
    <row r="49" spans="1:19" s="6" customFormat="1" x14ac:dyDescent="0.2">
      <c r="A49" s="89">
        <v>9</v>
      </c>
      <c r="B49" s="88">
        <v>33</v>
      </c>
      <c r="C49" s="63" t="s">
        <v>94</v>
      </c>
      <c r="D49" s="63"/>
      <c r="E49" s="63">
        <v>2013</v>
      </c>
      <c r="F49" s="63"/>
      <c r="G49" s="63" t="s">
        <v>85</v>
      </c>
      <c r="H49" s="23">
        <v>32</v>
      </c>
      <c r="I49" s="24">
        <f t="shared" si="10"/>
        <v>0.53333333333333333</v>
      </c>
      <c r="J49" s="24">
        <f t="shared" si="11"/>
        <v>0</v>
      </c>
      <c r="K49" s="25">
        <f t="shared" si="12"/>
        <v>0.53333333333333333</v>
      </c>
      <c r="L49" s="26">
        <f t="shared" si="13"/>
        <v>2.2222222222222223E-2</v>
      </c>
      <c r="M49" s="26">
        <v>3.0567129629629628E-2</v>
      </c>
      <c r="N49" s="26">
        <f t="shared" si="14"/>
        <v>8.3449074074074051E-3</v>
      </c>
      <c r="O49" s="27">
        <f t="shared" si="15"/>
        <v>2015</v>
      </c>
      <c r="P49" s="28">
        <f t="shared" si="16"/>
        <v>0</v>
      </c>
      <c r="Q49" s="28">
        <f t="shared" si="17"/>
        <v>8.3449074074074051E-3</v>
      </c>
      <c r="R49" s="46">
        <f t="shared" si="18"/>
        <v>0.20027777777777778</v>
      </c>
      <c r="S49" s="44">
        <f t="shared" si="19"/>
        <v>24.965325936199722</v>
      </c>
    </row>
    <row r="50" spans="1:19" s="6" customFormat="1" x14ac:dyDescent="0.2">
      <c r="A50" s="89">
        <v>10</v>
      </c>
      <c r="B50" s="85">
        <v>34</v>
      </c>
      <c r="C50" s="64" t="s">
        <v>56</v>
      </c>
      <c r="D50" s="63"/>
      <c r="E50" s="63">
        <v>2013</v>
      </c>
      <c r="F50" s="63"/>
      <c r="G50" s="63" t="s">
        <v>37</v>
      </c>
      <c r="H50" s="23">
        <v>33</v>
      </c>
      <c r="I50" s="24">
        <f t="shared" si="10"/>
        <v>0.55000000000000004</v>
      </c>
      <c r="J50" s="24">
        <f t="shared" si="11"/>
        <v>0</v>
      </c>
      <c r="K50" s="25">
        <f t="shared" si="12"/>
        <v>0.55000000000000004</v>
      </c>
      <c r="L50" s="26">
        <f t="shared" si="13"/>
        <v>2.2916666666666669E-2</v>
      </c>
      <c r="M50" s="26">
        <v>3.1458333333333331E-2</v>
      </c>
      <c r="N50" s="26">
        <f t="shared" si="14"/>
        <v>8.5416666666666627E-3</v>
      </c>
      <c r="O50" s="27">
        <f t="shared" si="15"/>
        <v>2015</v>
      </c>
      <c r="P50" s="28">
        <f t="shared" si="16"/>
        <v>0</v>
      </c>
      <c r="Q50" s="28">
        <f t="shared" si="17"/>
        <v>8.5416666666666627E-3</v>
      </c>
      <c r="R50" s="46">
        <f t="shared" si="18"/>
        <v>0.20500000000000002</v>
      </c>
      <c r="S50" s="44">
        <f t="shared" si="19"/>
        <v>24.390243902439021</v>
      </c>
    </row>
    <row r="51" spans="1:19" s="6" customFormat="1" x14ac:dyDescent="0.2">
      <c r="A51" s="89">
        <v>11</v>
      </c>
      <c r="B51" s="87">
        <v>32</v>
      </c>
      <c r="C51" s="63" t="s">
        <v>55</v>
      </c>
      <c r="D51" s="63"/>
      <c r="E51" s="63">
        <v>2013</v>
      </c>
      <c r="F51" s="63"/>
      <c r="G51" s="65" t="s">
        <v>37</v>
      </c>
      <c r="H51" s="23">
        <v>31</v>
      </c>
      <c r="I51" s="24">
        <f t="shared" si="10"/>
        <v>0.51666666666666661</v>
      </c>
      <c r="J51" s="24">
        <f t="shared" si="11"/>
        <v>0</v>
      </c>
      <c r="K51" s="25">
        <f t="shared" si="12"/>
        <v>0.51666666666666661</v>
      </c>
      <c r="L51" s="26">
        <f t="shared" si="13"/>
        <v>2.1527777777777774E-2</v>
      </c>
      <c r="M51" s="26">
        <v>3.0243055555555554E-2</v>
      </c>
      <c r="N51" s="26">
        <f t="shared" si="14"/>
        <v>8.7152777777777801E-3</v>
      </c>
      <c r="O51" s="27">
        <f t="shared" si="15"/>
        <v>2015</v>
      </c>
      <c r="P51" s="28">
        <f t="shared" si="16"/>
        <v>0</v>
      </c>
      <c r="Q51" s="28">
        <f t="shared" si="17"/>
        <v>8.7152777777777801E-3</v>
      </c>
      <c r="R51" s="46">
        <f t="shared" si="18"/>
        <v>0.20916666666666667</v>
      </c>
      <c r="S51" s="44">
        <f t="shared" si="19"/>
        <v>23.904382470119522</v>
      </c>
    </row>
    <row r="52" spans="1:19" s="6" customFormat="1" x14ac:dyDescent="0.2">
      <c r="A52" s="89">
        <v>12</v>
      </c>
      <c r="B52" s="104">
        <v>29</v>
      </c>
      <c r="C52" s="69" t="s">
        <v>48</v>
      </c>
      <c r="D52" s="65"/>
      <c r="E52" s="63">
        <v>2013</v>
      </c>
      <c r="F52" s="63"/>
      <c r="G52" s="63" t="s">
        <v>33</v>
      </c>
      <c r="H52" s="23">
        <v>28</v>
      </c>
      <c r="I52" s="24">
        <f t="shared" si="10"/>
        <v>0.46666666666666667</v>
      </c>
      <c r="J52" s="24">
        <f t="shared" si="11"/>
        <v>0</v>
      </c>
      <c r="K52" s="25">
        <f t="shared" si="12"/>
        <v>0.46666666666666667</v>
      </c>
      <c r="L52" s="26">
        <f t="shared" si="13"/>
        <v>1.9444444444444445E-2</v>
      </c>
      <c r="M52" s="26">
        <v>2.8252314814814813E-2</v>
      </c>
      <c r="N52" s="26">
        <f t="shared" si="14"/>
        <v>8.8078703703703687E-3</v>
      </c>
      <c r="O52" s="27">
        <f t="shared" si="15"/>
        <v>2015</v>
      </c>
      <c r="P52" s="28">
        <f t="shared" si="16"/>
        <v>0</v>
      </c>
      <c r="Q52" s="28">
        <f t="shared" si="17"/>
        <v>8.8078703703703687E-3</v>
      </c>
      <c r="R52" s="46">
        <f t="shared" si="18"/>
        <v>0.2113888888888889</v>
      </c>
      <c r="S52" s="44">
        <f t="shared" si="19"/>
        <v>23.653088042049934</v>
      </c>
    </row>
    <row r="53" spans="1:19" s="6" customFormat="1" x14ac:dyDescent="0.2">
      <c r="A53" s="89" t="s">
        <v>131</v>
      </c>
      <c r="B53" s="85">
        <v>67</v>
      </c>
      <c r="C53" s="63" t="s">
        <v>110</v>
      </c>
      <c r="D53" s="63"/>
      <c r="E53" s="63">
        <v>2013</v>
      </c>
      <c r="F53" s="63"/>
      <c r="G53" s="63" t="s">
        <v>111</v>
      </c>
      <c r="H53" s="23">
        <v>66</v>
      </c>
      <c r="I53" s="24">
        <f t="shared" si="10"/>
        <v>1.1000000000000001</v>
      </c>
      <c r="J53" s="24">
        <f t="shared" si="11"/>
        <v>0</v>
      </c>
      <c r="K53" s="25">
        <f t="shared" si="12"/>
        <v>1.1000000000000001</v>
      </c>
      <c r="L53" s="26">
        <f t="shared" si="13"/>
        <v>4.5833333333333337E-2</v>
      </c>
      <c r="M53" s="26">
        <v>0.12488425925925926</v>
      </c>
      <c r="N53" s="26">
        <f t="shared" si="14"/>
        <v>7.9050925925925927E-2</v>
      </c>
      <c r="O53" s="27">
        <f t="shared" si="15"/>
        <v>2015</v>
      </c>
      <c r="P53" s="28">
        <f t="shared" si="16"/>
        <v>0</v>
      </c>
      <c r="Q53" s="28">
        <f t="shared" si="17"/>
        <v>7.9050925925925927E-2</v>
      </c>
      <c r="R53" s="46">
        <f t="shared" si="18"/>
        <v>1.8972222222222221</v>
      </c>
      <c r="S53" s="44">
        <f t="shared" si="19"/>
        <v>2.6354319180087851</v>
      </c>
    </row>
    <row r="54" spans="1:19" s="6" customFormat="1" x14ac:dyDescent="0.2">
      <c r="A54" s="89" t="s">
        <v>131</v>
      </c>
      <c r="B54" s="87">
        <v>65</v>
      </c>
      <c r="C54" s="63" t="s">
        <v>121</v>
      </c>
      <c r="D54" s="63"/>
      <c r="E54" s="63">
        <v>2013</v>
      </c>
      <c r="F54" s="63"/>
      <c r="G54" s="63" t="s">
        <v>81</v>
      </c>
      <c r="H54" s="23">
        <v>64</v>
      </c>
      <c r="I54" s="24">
        <f t="shared" si="10"/>
        <v>1.0666666666666667</v>
      </c>
      <c r="J54" s="24">
        <f t="shared" si="11"/>
        <v>0</v>
      </c>
      <c r="K54" s="25">
        <f t="shared" si="12"/>
        <v>1.0666666666666667</v>
      </c>
      <c r="L54" s="26">
        <f t="shared" si="13"/>
        <v>4.4444444444444446E-2</v>
      </c>
      <c r="M54" s="26">
        <v>0.12488425925925926</v>
      </c>
      <c r="N54" s="26">
        <f t="shared" si="14"/>
        <v>8.0439814814814825E-2</v>
      </c>
      <c r="O54" s="27">
        <f t="shared" si="15"/>
        <v>2015</v>
      </c>
      <c r="P54" s="28">
        <f t="shared" si="16"/>
        <v>0</v>
      </c>
      <c r="Q54" s="28">
        <f t="shared" si="17"/>
        <v>8.0439814814814825E-2</v>
      </c>
      <c r="R54" s="46">
        <f t="shared" si="18"/>
        <v>1.9305555555555554</v>
      </c>
      <c r="S54" s="44">
        <f t="shared" si="19"/>
        <v>2.5899280575539572</v>
      </c>
    </row>
    <row r="55" spans="1:19" s="6" customFormat="1" x14ac:dyDescent="0.2">
      <c r="A55" s="89" t="s">
        <v>131</v>
      </c>
      <c r="B55" s="88">
        <v>55</v>
      </c>
      <c r="C55" s="63" t="s">
        <v>101</v>
      </c>
      <c r="D55" s="63"/>
      <c r="E55" s="63">
        <v>2013</v>
      </c>
      <c r="F55" s="63"/>
      <c r="G55" s="63" t="s">
        <v>100</v>
      </c>
      <c r="H55" s="23">
        <v>54</v>
      </c>
      <c r="I55" s="24">
        <f t="shared" si="10"/>
        <v>0.9</v>
      </c>
      <c r="J55" s="24">
        <f t="shared" si="11"/>
        <v>0</v>
      </c>
      <c r="K55" s="25">
        <f t="shared" si="12"/>
        <v>0.9</v>
      </c>
      <c r="L55" s="26">
        <f t="shared" si="13"/>
        <v>3.7499999999999999E-2</v>
      </c>
      <c r="M55" s="26">
        <v>0.12488425925925926</v>
      </c>
      <c r="N55" s="26">
        <f t="shared" si="14"/>
        <v>8.7384259259259273E-2</v>
      </c>
      <c r="O55" s="27">
        <f t="shared" si="15"/>
        <v>2015</v>
      </c>
      <c r="P55" s="28">
        <f t="shared" si="16"/>
        <v>0</v>
      </c>
      <c r="Q55" s="28">
        <f t="shared" si="17"/>
        <v>8.7384259259259273E-2</v>
      </c>
      <c r="R55" s="46">
        <f t="shared" si="18"/>
        <v>2.0972222222222223</v>
      </c>
      <c r="S55" s="42">
        <f t="shared" si="19"/>
        <v>2.3841059602649004</v>
      </c>
    </row>
    <row r="56" spans="1:19" s="6" customFormat="1" x14ac:dyDescent="0.2">
      <c r="A56" s="89">
        <v>1</v>
      </c>
      <c r="B56" s="105">
        <v>62</v>
      </c>
      <c r="C56" s="63" t="s">
        <v>71</v>
      </c>
      <c r="D56" s="63"/>
      <c r="E56" s="63">
        <v>2012</v>
      </c>
      <c r="F56" s="63" t="s">
        <v>129</v>
      </c>
      <c r="G56" s="63" t="s">
        <v>37</v>
      </c>
      <c r="H56" s="23">
        <v>61</v>
      </c>
      <c r="I56" s="24">
        <f t="shared" si="10"/>
        <v>1.0166666666666666</v>
      </c>
      <c r="J56" s="24">
        <f t="shared" si="11"/>
        <v>0</v>
      </c>
      <c r="K56" s="25">
        <f t="shared" si="12"/>
        <v>1.0166666666666666</v>
      </c>
      <c r="L56" s="26">
        <f t="shared" si="13"/>
        <v>4.2361111111111106E-2</v>
      </c>
      <c r="M56" s="26">
        <v>5.167824074074074E-2</v>
      </c>
      <c r="N56" s="26">
        <f t="shared" si="14"/>
        <v>9.3171296296296335E-3</v>
      </c>
      <c r="O56" s="27">
        <f t="shared" si="15"/>
        <v>2015</v>
      </c>
      <c r="P56" s="28">
        <f t="shared" si="16"/>
        <v>0</v>
      </c>
      <c r="Q56" s="28">
        <f t="shared" si="17"/>
        <v>9.3171296296296335E-3</v>
      </c>
      <c r="R56" s="46">
        <f t="shared" si="18"/>
        <v>0.22361111111111112</v>
      </c>
      <c r="S56" s="42">
        <f t="shared" si="19"/>
        <v>22.360248447204967</v>
      </c>
    </row>
    <row r="57" spans="1:19" s="6" customFormat="1" x14ac:dyDescent="0.2">
      <c r="A57" s="54">
        <v>1</v>
      </c>
      <c r="B57" s="87">
        <v>68</v>
      </c>
      <c r="C57" s="63" t="s">
        <v>75</v>
      </c>
      <c r="D57" s="63"/>
      <c r="E57" s="63">
        <v>2012</v>
      </c>
      <c r="F57" s="63"/>
      <c r="G57" s="63" t="s">
        <v>76</v>
      </c>
      <c r="H57" s="23">
        <v>67</v>
      </c>
      <c r="I57" s="24">
        <f t="shared" si="10"/>
        <v>1.1166666666666667</v>
      </c>
      <c r="J57" s="24">
        <f t="shared" si="11"/>
        <v>0</v>
      </c>
      <c r="K57" s="25">
        <f t="shared" si="12"/>
        <v>1.1166666666666667</v>
      </c>
      <c r="L57" s="26">
        <f t="shared" si="13"/>
        <v>4.6527777777777779E-2</v>
      </c>
      <c r="M57" s="26">
        <v>5.2916666666666667E-2</v>
      </c>
      <c r="N57" s="26">
        <f t="shared" si="14"/>
        <v>6.3888888888888884E-3</v>
      </c>
      <c r="O57" s="27">
        <f t="shared" si="15"/>
        <v>2015</v>
      </c>
      <c r="P57" s="28">
        <f t="shared" si="16"/>
        <v>0</v>
      </c>
      <c r="Q57" s="28">
        <f t="shared" si="17"/>
        <v>6.3888888888888884E-3</v>
      </c>
      <c r="R57" s="46">
        <f t="shared" si="18"/>
        <v>0.15333333333333332</v>
      </c>
      <c r="S57" s="42">
        <f t="shared" si="19"/>
        <v>32.608695652173914</v>
      </c>
    </row>
    <row r="58" spans="1:19" s="6" customFormat="1" x14ac:dyDescent="0.2">
      <c r="A58" s="50">
        <v>2</v>
      </c>
      <c r="B58" s="88">
        <v>72</v>
      </c>
      <c r="C58" s="66" t="s">
        <v>112</v>
      </c>
      <c r="D58" s="63"/>
      <c r="E58" s="66">
        <v>2012</v>
      </c>
      <c r="F58" s="66"/>
      <c r="G58" s="63" t="s">
        <v>76</v>
      </c>
      <c r="H58" s="23">
        <v>71</v>
      </c>
      <c r="I58" s="24">
        <f t="shared" si="10"/>
        <v>1.1833333333333333</v>
      </c>
      <c r="J58" s="24">
        <f t="shared" si="11"/>
        <v>0</v>
      </c>
      <c r="K58" s="25">
        <f t="shared" si="12"/>
        <v>1.1833333333333333</v>
      </c>
      <c r="L58" s="26">
        <f t="shared" si="13"/>
        <v>4.9305555555555554E-2</v>
      </c>
      <c r="M58" s="26">
        <v>5.5694444444444442E-2</v>
      </c>
      <c r="N58" s="26">
        <f t="shared" si="14"/>
        <v>6.3888888888888884E-3</v>
      </c>
      <c r="O58" s="27">
        <f t="shared" si="15"/>
        <v>2015</v>
      </c>
      <c r="P58" s="28">
        <f t="shared" si="16"/>
        <v>0</v>
      </c>
      <c r="Q58" s="28">
        <f t="shared" si="17"/>
        <v>6.3888888888888884E-3</v>
      </c>
      <c r="R58" s="46">
        <f t="shared" si="18"/>
        <v>0.15333333333333332</v>
      </c>
      <c r="S58" s="42">
        <f t="shared" si="19"/>
        <v>32.608695652173914</v>
      </c>
    </row>
    <row r="59" spans="1:19" s="6" customFormat="1" x14ac:dyDescent="0.2">
      <c r="A59" s="54">
        <v>3</v>
      </c>
      <c r="B59" s="105">
        <v>71</v>
      </c>
      <c r="C59" s="63" t="s">
        <v>109</v>
      </c>
      <c r="D59" s="63"/>
      <c r="E59" s="63">
        <v>2012</v>
      </c>
      <c r="F59" s="63"/>
      <c r="G59" s="63" t="s">
        <v>30</v>
      </c>
      <c r="H59" s="23">
        <v>70</v>
      </c>
      <c r="I59" s="24">
        <f t="shared" si="10"/>
        <v>1.1666666666666667</v>
      </c>
      <c r="J59" s="24">
        <f t="shared" si="11"/>
        <v>0</v>
      </c>
      <c r="K59" s="25">
        <f t="shared" si="12"/>
        <v>1.1666666666666667</v>
      </c>
      <c r="L59" s="26">
        <f t="shared" si="13"/>
        <v>4.8611111111111112E-2</v>
      </c>
      <c r="M59" s="26">
        <v>5.5023148148148147E-2</v>
      </c>
      <c r="N59" s="26">
        <f t="shared" si="14"/>
        <v>6.4120370370370355E-3</v>
      </c>
      <c r="O59" s="27">
        <f t="shared" si="15"/>
        <v>2015</v>
      </c>
      <c r="P59" s="28">
        <f t="shared" si="16"/>
        <v>0</v>
      </c>
      <c r="Q59" s="28">
        <f t="shared" si="17"/>
        <v>6.4120370370370355E-3</v>
      </c>
      <c r="R59" s="46">
        <f t="shared" si="18"/>
        <v>0.15388888888888888</v>
      </c>
      <c r="S59" s="42">
        <f t="shared" si="19"/>
        <v>32.490974729241877</v>
      </c>
    </row>
    <row r="60" spans="1:19" s="6" customFormat="1" x14ac:dyDescent="0.2">
      <c r="A60" s="50">
        <v>4</v>
      </c>
      <c r="B60" s="103">
        <v>43</v>
      </c>
      <c r="C60" s="64" t="s">
        <v>108</v>
      </c>
      <c r="D60" s="63"/>
      <c r="E60" s="63">
        <v>2012</v>
      </c>
      <c r="F60" s="63"/>
      <c r="G60" s="63" t="s">
        <v>31</v>
      </c>
      <c r="H60" s="23">
        <v>42</v>
      </c>
      <c r="I60" s="24">
        <f t="shared" ref="I60:I90" si="20">(INT(($D$7/10000))+((INT(($D$7/10000)*100)-(INT(($D$7/10000)))*100)/60)+(((($D$7/10000)*10000)-(INT(($D$7/10000)*100)*100))/3600))*H60</f>
        <v>0.7</v>
      </c>
      <c r="J60" s="24">
        <f t="shared" ref="J60:J90" si="21">INT(($D$6/10000))+((INT(($D$6/10000)*100)-(INT(($D$6/10000)))*100)/60)+(((($D$6/10000)*10000)-(INT(($D$6/10000)*100)*100))/3600)</f>
        <v>0</v>
      </c>
      <c r="K60" s="25">
        <f t="shared" ref="K60:K90" si="22">J60+I60</f>
        <v>0.7</v>
      </c>
      <c r="L60" s="26">
        <f t="shared" ref="L60:L90" si="23">K60/24</f>
        <v>2.9166666666666664E-2</v>
      </c>
      <c r="M60" s="26">
        <v>3.5624999999999997E-2</v>
      </c>
      <c r="N60" s="26">
        <f t="shared" si="14"/>
        <v>6.4583333333333333E-3</v>
      </c>
      <c r="O60" s="27">
        <f t="shared" si="15"/>
        <v>2015</v>
      </c>
      <c r="P60" s="28">
        <f t="shared" si="16"/>
        <v>0</v>
      </c>
      <c r="Q60" s="28">
        <f t="shared" si="17"/>
        <v>6.4583333333333333E-3</v>
      </c>
      <c r="R60" s="46">
        <f t="shared" si="18"/>
        <v>0.155</v>
      </c>
      <c r="S60" s="42">
        <f t="shared" si="19"/>
        <v>32.258064516129032</v>
      </c>
    </row>
    <row r="61" spans="1:19" s="6" customFormat="1" x14ac:dyDescent="0.2">
      <c r="A61" s="54">
        <v>5</v>
      </c>
      <c r="B61" s="88">
        <v>76</v>
      </c>
      <c r="C61" s="63" t="s">
        <v>77</v>
      </c>
      <c r="D61" s="63"/>
      <c r="E61" s="63">
        <v>2012</v>
      </c>
      <c r="F61" s="63"/>
      <c r="G61" s="63" t="s">
        <v>30</v>
      </c>
      <c r="H61" s="23">
        <v>75</v>
      </c>
      <c r="I61" s="24">
        <f t="shared" si="20"/>
        <v>1.25</v>
      </c>
      <c r="J61" s="24">
        <f t="shared" si="21"/>
        <v>0</v>
      </c>
      <c r="K61" s="25">
        <f t="shared" si="22"/>
        <v>1.25</v>
      </c>
      <c r="L61" s="26">
        <f t="shared" si="23"/>
        <v>5.2083333333333336E-2</v>
      </c>
      <c r="M61" s="26">
        <v>5.903935185185185E-2</v>
      </c>
      <c r="N61" s="26">
        <f t="shared" si="14"/>
        <v>6.9560185185185142E-3</v>
      </c>
      <c r="O61" s="27">
        <f t="shared" si="15"/>
        <v>2015</v>
      </c>
      <c r="P61" s="28">
        <f t="shared" si="16"/>
        <v>0</v>
      </c>
      <c r="Q61" s="28">
        <f t="shared" si="17"/>
        <v>6.9560185185185142E-3</v>
      </c>
      <c r="R61" s="46">
        <f t="shared" si="18"/>
        <v>0.16694444444444442</v>
      </c>
      <c r="S61" s="42">
        <f t="shared" si="19"/>
        <v>29.950083194675546</v>
      </c>
    </row>
    <row r="62" spans="1:19" s="6" customFormat="1" x14ac:dyDescent="0.2">
      <c r="A62" s="50">
        <v>6</v>
      </c>
      <c r="B62" s="85">
        <v>45</v>
      </c>
      <c r="C62" s="65" t="s">
        <v>60</v>
      </c>
      <c r="D62" s="63"/>
      <c r="E62" s="63">
        <v>2012</v>
      </c>
      <c r="F62" s="63"/>
      <c r="G62" s="63" t="s">
        <v>33</v>
      </c>
      <c r="H62" s="23">
        <v>44</v>
      </c>
      <c r="I62" s="24">
        <f t="shared" si="20"/>
        <v>0.73333333333333328</v>
      </c>
      <c r="J62" s="24">
        <f t="shared" si="21"/>
        <v>0</v>
      </c>
      <c r="K62" s="25">
        <f t="shared" si="22"/>
        <v>0.73333333333333328</v>
      </c>
      <c r="L62" s="26">
        <f t="shared" si="23"/>
        <v>3.0555555555555555E-2</v>
      </c>
      <c r="M62" s="26">
        <v>3.7696759259259256E-2</v>
      </c>
      <c r="N62" s="26">
        <f t="shared" si="14"/>
        <v>7.1412037037037017E-3</v>
      </c>
      <c r="O62" s="27">
        <f t="shared" si="15"/>
        <v>2015</v>
      </c>
      <c r="P62" s="28">
        <f t="shared" si="16"/>
        <v>0</v>
      </c>
      <c r="Q62" s="28">
        <f t="shared" si="17"/>
        <v>7.1412037037037017E-3</v>
      </c>
      <c r="R62" s="46">
        <f t="shared" si="18"/>
        <v>0.17138888888888887</v>
      </c>
      <c r="S62" s="42">
        <f t="shared" si="19"/>
        <v>29.173419773095628</v>
      </c>
    </row>
    <row r="63" spans="1:19" s="6" customFormat="1" x14ac:dyDescent="0.2">
      <c r="A63" s="54">
        <v>7</v>
      </c>
      <c r="B63" s="87">
        <v>35</v>
      </c>
      <c r="C63" s="63" t="s">
        <v>57</v>
      </c>
      <c r="D63" s="64"/>
      <c r="E63" s="63">
        <v>2012</v>
      </c>
      <c r="F63" s="63"/>
      <c r="G63" s="63" t="s">
        <v>23</v>
      </c>
      <c r="H63" s="23">
        <v>34</v>
      </c>
      <c r="I63" s="24">
        <f t="shared" si="20"/>
        <v>0.56666666666666665</v>
      </c>
      <c r="J63" s="24">
        <f t="shared" si="21"/>
        <v>0</v>
      </c>
      <c r="K63" s="25">
        <f t="shared" si="22"/>
        <v>0.56666666666666665</v>
      </c>
      <c r="L63" s="26">
        <f t="shared" si="23"/>
        <v>2.361111111111111E-2</v>
      </c>
      <c r="M63" s="26">
        <v>3.0902777777777779E-2</v>
      </c>
      <c r="N63" s="26">
        <f t="shared" si="14"/>
        <v>7.2916666666666685E-3</v>
      </c>
      <c r="O63" s="27">
        <f t="shared" si="15"/>
        <v>2015</v>
      </c>
      <c r="P63" s="28">
        <f t="shared" si="16"/>
        <v>0</v>
      </c>
      <c r="Q63" s="28">
        <f t="shared" si="17"/>
        <v>7.2916666666666685E-3</v>
      </c>
      <c r="R63" s="46">
        <f t="shared" si="18"/>
        <v>0.17499999999999999</v>
      </c>
      <c r="S63" s="42">
        <f t="shared" si="19"/>
        <v>28.571428571428573</v>
      </c>
    </row>
    <row r="64" spans="1:19" s="6" customFormat="1" x14ac:dyDescent="0.2">
      <c r="A64" s="50">
        <v>8</v>
      </c>
      <c r="B64" s="88">
        <v>64</v>
      </c>
      <c r="C64" s="69" t="s">
        <v>73</v>
      </c>
      <c r="D64" s="63"/>
      <c r="E64" s="63">
        <v>2012</v>
      </c>
      <c r="F64" s="63"/>
      <c r="G64" s="63" t="s">
        <v>23</v>
      </c>
      <c r="H64" s="23">
        <v>63</v>
      </c>
      <c r="I64" s="24">
        <f t="shared" si="20"/>
        <v>1.05</v>
      </c>
      <c r="J64" s="24">
        <f t="shared" si="21"/>
        <v>0</v>
      </c>
      <c r="K64" s="25">
        <f t="shared" si="22"/>
        <v>1.05</v>
      </c>
      <c r="L64" s="26">
        <f t="shared" si="23"/>
        <v>4.3750000000000004E-2</v>
      </c>
      <c r="M64" s="26">
        <v>5.1064814814814813E-2</v>
      </c>
      <c r="N64" s="26">
        <f t="shared" si="14"/>
        <v>7.3148148148148087E-3</v>
      </c>
      <c r="O64" s="27">
        <f t="shared" si="15"/>
        <v>2015</v>
      </c>
      <c r="P64" s="28">
        <f t="shared" si="16"/>
        <v>0</v>
      </c>
      <c r="Q64" s="28">
        <f t="shared" si="17"/>
        <v>7.3148148148148087E-3</v>
      </c>
      <c r="R64" s="46">
        <f t="shared" si="18"/>
        <v>0.17555555555555555</v>
      </c>
      <c r="S64" s="42">
        <f t="shared" si="19"/>
        <v>28.481012658227851</v>
      </c>
    </row>
    <row r="65" spans="1:21" s="6" customFormat="1" x14ac:dyDescent="0.2">
      <c r="A65" s="54">
        <v>9</v>
      </c>
      <c r="B65" s="85">
        <v>46</v>
      </c>
      <c r="C65" s="63" t="s">
        <v>82</v>
      </c>
      <c r="D65" s="63"/>
      <c r="E65" s="63">
        <v>2012</v>
      </c>
      <c r="F65" s="63"/>
      <c r="G65" s="63" t="s">
        <v>76</v>
      </c>
      <c r="H65" s="23">
        <v>45</v>
      </c>
      <c r="I65" s="24">
        <f t="shared" si="20"/>
        <v>0.75</v>
      </c>
      <c r="J65" s="24">
        <f t="shared" si="21"/>
        <v>0</v>
      </c>
      <c r="K65" s="25">
        <f t="shared" si="22"/>
        <v>0.75</v>
      </c>
      <c r="L65" s="26">
        <f t="shared" si="23"/>
        <v>3.125E-2</v>
      </c>
      <c r="M65" s="26">
        <v>3.8935185185185191E-2</v>
      </c>
      <c r="N65" s="26">
        <f t="shared" si="14"/>
        <v>7.6851851851851907E-3</v>
      </c>
      <c r="O65" s="27">
        <f t="shared" si="15"/>
        <v>2015</v>
      </c>
      <c r="P65" s="28">
        <f t="shared" si="16"/>
        <v>0</v>
      </c>
      <c r="Q65" s="28">
        <f t="shared" si="17"/>
        <v>7.6851851851851907E-3</v>
      </c>
      <c r="R65" s="46">
        <f t="shared" si="18"/>
        <v>0.18444444444444444</v>
      </c>
      <c r="S65" s="42">
        <f t="shared" si="19"/>
        <v>27.108433734939759</v>
      </c>
    </row>
    <row r="66" spans="1:21" s="6" customFormat="1" x14ac:dyDescent="0.2">
      <c r="A66" s="50">
        <v>10</v>
      </c>
      <c r="B66" s="87">
        <v>59</v>
      </c>
      <c r="C66" s="63" t="s">
        <v>102</v>
      </c>
      <c r="D66" s="63"/>
      <c r="E66" s="63">
        <v>2012</v>
      </c>
      <c r="F66" s="63"/>
      <c r="G66" s="63" t="s">
        <v>85</v>
      </c>
      <c r="H66" s="23">
        <v>58</v>
      </c>
      <c r="I66" s="24">
        <f t="shared" si="20"/>
        <v>0.96666666666666667</v>
      </c>
      <c r="J66" s="24">
        <f t="shared" si="21"/>
        <v>0</v>
      </c>
      <c r="K66" s="25">
        <f t="shared" si="22"/>
        <v>0.96666666666666667</v>
      </c>
      <c r="L66" s="26">
        <f t="shared" si="23"/>
        <v>4.027777777777778E-2</v>
      </c>
      <c r="M66" s="26">
        <v>4.8275462962962958E-2</v>
      </c>
      <c r="N66" s="26">
        <f t="shared" si="14"/>
        <v>7.9976851851851771E-3</v>
      </c>
      <c r="O66" s="27">
        <f t="shared" si="15"/>
        <v>2015</v>
      </c>
      <c r="P66" s="28">
        <f t="shared" si="16"/>
        <v>0</v>
      </c>
      <c r="Q66" s="28">
        <f t="shared" si="17"/>
        <v>7.9976851851851771E-3</v>
      </c>
      <c r="R66" s="46">
        <f t="shared" si="18"/>
        <v>0.19194444444444442</v>
      </c>
      <c r="S66" s="42">
        <f t="shared" si="19"/>
        <v>26.049204052098411</v>
      </c>
    </row>
    <row r="67" spans="1:21" s="6" customFormat="1" x14ac:dyDescent="0.2">
      <c r="A67" s="54">
        <v>11</v>
      </c>
      <c r="B67" s="104">
        <v>38</v>
      </c>
      <c r="C67" s="63" t="s">
        <v>95</v>
      </c>
      <c r="D67" s="63"/>
      <c r="E67" s="63">
        <v>2012</v>
      </c>
      <c r="F67" s="63"/>
      <c r="G67" s="63" t="s">
        <v>85</v>
      </c>
      <c r="H67" s="23">
        <v>37</v>
      </c>
      <c r="I67" s="24">
        <f t="shared" si="20"/>
        <v>0.6166666666666667</v>
      </c>
      <c r="J67" s="24">
        <f t="shared" si="21"/>
        <v>0</v>
      </c>
      <c r="K67" s="25">
        <f t="shared" si="22"/>
        <v>0.6166666666666667</v>
      </c>
      <c r="L67" s="26">
        <f t="shared" si="23"/>
        <v>2.5694444444444447E-2</v>
      </c>
      <c r="M67" s="26">
        <v>3.3715277777777775E-2</v>
      </c>
      <c r="N67" s="26">
        <f t="shared" si="14"/>
        <v>8.0208333333333277E-3</v>
      </c>
      <c r="O67" s="27">
        <f t="shared" si="15"/>
        <v>2015</v>
      </c>
      <c r="P67" s="28">
        <f t="shared" si="16"/>
        <v>0</v>
      </c>
      <c r="Q67" s="28">
        <f t="shared" si="17"/>
        <v>8.0208333333333277E-3</v>
      </c>
      <c r="R67" s="46">
        <f t="shared" si="18"/>
        <v>0.19249999999999998</v>
      </c>
      <c r="S67" s="42">
        <f t="shared" si="19"/>
        <v>25.974025974025977</v>
      </c>
    </row>
    <row r="68" spans="1:21" s="6" customFormat="1" x14ac:dyDescent="0.2">
      <c r="A68" s="50">
        <v>12</v>
      </c>
      <c r="B68" s="85">
        <v>69</v>
      </c>
      <c r="C68" s="63" t="s">
        <v>115</v>
      </c>
      <c r="D68" s="63"/>
      <c r="E68" s="73">
        <v>2012</v>
      </c>
      <c r="F68" s="73"/>
      <c r="G68" s="63" t="s">
        <v>116</v>
      </c>
      <c r="H68" s="23">
        <v>68</v>
      </c>
      <c r="I68" s="24">
        <f t="shared" si="20"/>
        <v>1.1333333333333333</v>
      </c>
      <c r="J68" s="24">
        <f t="shared" si="21"/>
        <v>0</v>
      </c>
      <c r="K68" s="25">
        <f t="shared" si="22"/>
        <v>1.1333333333333333</v>
      </c>
      <c r="L68" s="26">
        <f t="shared" si="23"/>
        <v>4.7222222222222221E-2</v>
      </c>
      <c r="M68" s="26">
        <v>5.5543981481481486E-2</v>
      </c>
      <c r="N68" s="26">
        <f t="shared" si="14"/>
        <v>8.3217592592592649E-3</v>
      </c>
      <c r="O68" s="27">
        <f t="shared" si="15"/>
        <v>2015</v>
      </c>
      <c r="P68" s="28">
        <f t="shared" si="16"/>
        <v>0</v>
      </c>
      <c r="Q68" s="28">
        <f t="shared" si="17"/>
        <v>8.3217592592592649E-3</v>
      </c>
      <c r="R68" s="46">
        <f t="shared" si="18"/>
        <v>0.19972222222222222</v>
      </c>
      <c r="S68" s="42">
        <f t="shared" si="19"/>
        <v>25.034770514603618</v>
      </c>
    </row>
    <row r="69" spans="1:21" s="6" customFormat="1" x14ac:dyDescent="0.2">
      <c r="A69" s="54">
        <v>13</v>
      </c>
      <c r="B69" s="103">
        <v>37</v>
      </c>
      <c r="C69" s="63" t="s">
        <v>58</v>
      </c>
      <c r="D69" s="64"/>
      <c r="E69" s="63">
        <v>2012</v>
      </c>
      <c r="F69" s="63"/>
      <c r="G69" s="63" t="s">
        <v>23</v>
      </c>
      <c r="H69" s="23">
        <v>36</v>
      </c>
      <c r="I69" s="24">
        <f t="shared" si="20"/>
        <v>0.6</v>
      </c>
      <c r="J69" s="24">
        <f t="shared" si="21"/>
        <v>0</v>
      </c>
      <c r="K69" s="25">
        <f t="shared" si="22"/>
        <v>0.6</v>
      </c>
      <c r="L69" s="26">
        <f t="shared" si="23"/>
        <v>2.4999999999999998E-2</v>
      </c>
      <c r="M69" s="26">
        <v>3.3530092592592591E-2</v>
      </c>
      <c r="N69" s="26">
        <f t="shared" si="14"/>
        <v>8.5300925925925926E-3</v>
      </c>
      <c r="O69" s="27">
        <f t="shared" si="15"/>
        <v>2015</v>
      </c>
      <c r="P69" s="28">
        <f t="shared" si="16"/>
        <v>0</v>
      </c>
      <c r="Q69" s="28">
        <f t="shared" si="17"/>
        <v>8.5300925925925926E-3</v>
      </c>
      <c r="R69" s="46">
        <f t="shared" si="18"/>
        <v>0.20472222222222222</v>
      </c>
      <c r="S69" s="42">
        <f t="shared" si="19"/>
        <v>24.423337856173678</v>
      </c>
    </row>
    <row r="70" spans="1:21" s="6" customFormat="1" x14ac:dyDescent="0.2">
      <c r="A70" s="50">
        <v>14</v>
      </c>
      <c r="B70" s="104">
        <v>53</v>
      </c>
      <c r="C70" s="63" t="s">
        <v>96</v>
      </c>
      <c r="D70" s="63"/>
      <c r="E70" s="63">
        <v>2012</v>
      </c>
      <c r="F70" s="63"/>
      <c r="G70" s="63" t="s">
        <v>85</v>
      </c>
      <c r="H70" s="23">
        <v>52</v>
      </c>
      <c r="I70" s="24">
        <f t="shared" si="20"/>
        <v>0.8666666666666667</v>
      </c>
      <c r="J70" s="24">
        <f t="shared" si="21"/>
        <v>0</v>
      </c>
      <c r="K70" s="25">
        <f t="shared" si="22"/>
        <v>0.8666666666666667</v>
      </c>
      <c r="L70" s="26">
        <f t="shared" si="23"/>
        <v>3.6111111111111115E-2</v>
      </c>
      <c r="M70" s="26">
        <v>4.5000000000000005E-2</v>
      </c>
      <c r="N70" s="26">
        <f t="shared" si="14"/>
        <v>8.8888888888888906E-3</v>
      </c>
      <c r="O70" s="27">
        <f t="shared" si="15"/>
        <v>2015</v>
      </c>
      <c r="P70" s="28">
        <f t="shared" si="16"/>
        <v>0</v>
      </c>
      <c r="Q70" s="28">
        <f t="shared" si="17"/>
        <v>8.8888888888888906E-3</v>
      </c>
      <c r="R70" s="46">
        <f t="shared" si="18"/>
        <v>0.21333333333333335</v>
      </c>
      <c r="S70" s="42">
        <f t="shared" si="19"/>
        <v>23.4375</v>
      </c>
    </row>
    <row r="71" spans="1:21" s="6" customFormat="1" x14ac:dyDescent="0.2">
      <c r="A71" s="54">
        <v>15</v>
      </c>
      <c r="B71" s="85">
        <v>66</v>
      </c>
      <c r="C71" s="63" t="s">
        <v>74</v>
      </c>
      <c r="D71" s="63"/>
      <c r="E71" s="63">
        <v>2012</v>
      </c>
      <c r="F71" s="63"/>
      <c r="G71" s="63" t="s">
        <v>37</v>
      </c>
      <c r="H71" s="23">
        <v>65</v>
      </c>
      <c r="I71" s="24">
        <f t="shared" si="20"/>
        <v>1.0833333333333333</v>
      </c>
      <c r="J71" s="24">
        <f t="shared" si="21"/>
        <v>0</v>
      </c>
      <c r="K71" s="25">
        <f t="shared" si="22"/>
        <v>1.0833333333333333</v>
      </c>
      <c r="L71" s="26">
        <f t="shared" si="23"/>
        <v>4.5138888888888888E-2</v>
      </c>
      <c r="M71" s="26">
        <v>5.4317129629629625E-2</v>
      </c>
      <c r="N71" s="26">
        <f t="shared" si="14"/>
        <v>9.1782407407407368E-3</v>
      </c>
      <c r="O71" s="27">
        <f t="shared" si="15"/>
        <v>2015</v>
      </c>
      <c r="P71" s="28">
        <f t="shared" si="16"/>
        <v>0</v>
      </c>
      <c r="Q71" s="28">
        <f t="shared" si="17"/>
        <v>9.1782407407407368E-3</v>
      </c>
      <c r="R71" s="46">
        <f t="shared" si="18"/>
        <v>0.22027777777777779</v>
      </c>
      <c r="S71" s="42">
        <f t="shared" si="19"/>
        <v>22.698612862547286</v>
      </c>
    </row>
    <row r="72" spans="1:21" s="6" customFormat="1" x14ac:dyDescent="0.2">
      <c r="A72" s="102">
        <v>1</v>
      </c>
      <c r="B72" s="103">
        <v>60</v>
      </c>
      <c r="C72" s="63" t="s">
        <v>69</v>
      </c>
      <c r="D72" s="63"/>
      <c r="E72" s="63">
        <v>2011</v>
      </c>
      <c r="F72" s="66"/>
      <c r="G72" s="63" t="s">
        <v>70</v>
      </c>
      <c r="H72" s="23">
        <v>59</v>
      </c>
      <c r="I72" s="24">
        <f t="shared" si="20"/>
        <v>0.98333333333333328</v>
      </c>
      <c r="J72" s="24">
        <f t="shared" si="21"/>
        <v>0</v>
      </c>
      <c r="K72" s="25">
        <f t="shared" si="22"/>
        <v>0.98333333333333328</v>
      </c>
      <c r="L72" s="26">
        <f t="shared" si="23"/>
        <v>4.0972222222222222E-2</v>
      </c>
      <c r="M72" s="26">
        <v>4.6238425925925926E-2</v>
      </c>
      <c r="N72" s="26">
        <f t="shared" si="14"/>
        <v>5.2662037037037035E-3</v>
      </c>
      <c r="O72" s="27">
        <f t="shared" si="15"/>
        <v>2015</v>
      </c>
      <c r="P72" s="28">
        <f t="shared" si="16"/>
        <v>0</v>
      </c>
      <c r="Q72" s="28">
        <f t="shared" si="17"/>
        <v>5.2662037037037035E-3</v>
      </c>
      <c r="R72" s="46">
        <f t="shared" si="18"/>
        <v>0.12638888888888888</v>
      </c>
      <c r="S72" s="42">
        <f t="shared" si="19"/>
        <v>39.560439560439562</v>
      </c>
    </row>
    <row r="73" spans="1:21" s="6" customFormat="1" x14ac:dyDescent="0.2">
      <c r="A73" s="101">
        <v>2</v>
      </c>
      <c r="B73" s="104">
        <v>50</v>
      </c>
      <c r="C73" s="63" t="s">
        <v>59</v>
      </c>
      <c r="D73" s="63"/>
      <c r="E73" s="63">
        <v>2011</v>
      </c>
      <c r="F73" s="63"/>
      <c r="G73" s="63" t="s">
        <v>31</v>
      </c>
      <c r="H73" s="23">
        <v>49</v>
      </c>
      <c r="I73" s="24">
        <f t="shared" si="20"/>
        <v>0.81666666666666665</v>
      </c>
      <c r="J73" s="24">
        <f t="shared" si="21"/>
        <v>0</v>
      </c>
      <c r="K73" s="25">
        <f t="shared" si="22"/>
        <v>0.81666666666666665</v>
      </c>
      <c r="L73" s="26">
        <f t="shared" si="23"/>
        <v>3.4027777777777775E-2</v>
      </c>
      <c r="M73" s="26">
        <v>3.953703703703703E-2</v>
      </c>
      <c r="N73" s="26">
        <f t="shared" si="14"/>
        <v>5.5092592592592554E-3</v>
      </c>
      <c r="O73" s="27">
        <f t="shared" si="15"/>
        <v>2015</v>
      </c>
      <c r="P73" s="28">
        <f t="shared" si="16"/>
        <v>0</v>
      </c>
      <c r="Q73" s="28">
        <f t="shared" si="17"/>
        <v>5.5092592592592554E-3</v>
      </c>
      <c r="R73" s="46">
        <f t="shared" si="18"/>
        <v>0.13222222222222221</v>
      </c>
      <c r="S73" s="42">
        <f t="shared" si="19"/>
        <v>37.815126050420169</v>
      </c>
      <c r="U73" s="67"/>
    </row>
    <row r="74" spans="1:21" s="6" customFormat="1" x14ac:dyDescent="0.2">
      <c r="A74" s="102">
        <v>3</v>
      </c>
      <c r="B74" s="85">
        <v>36</v>
      </c>
      <c r="C74" s="65" t="s">
        <v>87</v>
      </c>
      <c r="D74" s="63"/>
      <c r="E74" s="66">
        <v>2011</v>
      </c>
      <c r="F74" s="66"/>
      <c r="G74" s="65" t="s">
        <v>24</v>
      </c>
      <c r="H74" s="23">
        <v>35</v>
      </c>
      <c r="I74" s="24">
        <f t="shared" si="20"/>
        <v>0.58333333333333337</v>
      </c>
      <c r="J74" s="24">
        <f t="shared" si="21"/>
        <v>0</v>
      </c>
      <c r="K74" s="25">
        <f t="shared" si="22"/>
        <v>0.58333333333333337</v>
      </c>
      <c r="L74" s="26">
        <f t="shared" si="23"/>
        <v>2.4305555555555556E-2</v>
      </c>
      <c r="M74" s="26">
        <v>2.988425925925926E-2</v>
      </c>
      <c r="N74" s="26">
        <f t="shared" si="14"/>
        <v>5.5787037037037038E-3</v>
      </c>
      <c r="O74" s="27">
        <f t="shared" si="15"/>
        <v>2015</v>
      </c>
      <c r="P74" s="28">
        <f t="shared" si="16"/>
        <v>0</v>
      </c>
      <c r="Q74" s="28">
        <f t="shared" si="17"/>
        <v>5.5787037037037038E-3</v>
      </c>
      <c r="R74" s="46">
        <f t="shared" si="18"/>
        <v>0.13388888888888889</v>
      </c>
      <c r="S74" s="42">
        <f t="shared" si="19"/>
        <v>37.344398340248965</v>
      </c>
    </row>
    <row r="75" spans="1:21" s="6" customFormat="1" x14ac:dyDescent="0.2">
      <c r="A75" s="101">
        <v>4</v>
      </c>
      <c r="B75" s="103">
        <v>79</v>
      </c>
      <c r="C75" s="63" t="s">
        <v>104</v>
      </c>
      <c r="D75" s="63"/>
      <c r="E75" s="63">
        <v>2011</v>
      </c>
      <c r="F75" s="63"/>
      <c r="G75" s="63" t="s">
        <v>31</v>
      </c>
      <c r="H75" s="23">
        <v>78</v>
      </c>
      <c r="I75" s="24">
        <f t="shared" si="20"/>
        <v>1.3</v>
      </c>
      <c r="J75" s="24">
        <f t="shared" si="21"/>
        <v>0</v>
      </c>
      <c r="K75" s="25">
        <f t="shared" si="22"/>
        <v>1.3</v>
      </c>
      <c r="L75" s="26">
        <f t="shared" si="23"/>
        <v>5.4166666666666669E-2</v>
      </c>
      <c r="M75" s="26">
        <v>5.9884259259259255E-2</v>
      </c>
      <c r="N75" s="26">
        <f t="shared" ref="N75:N90" si="24">M75-L75</f>
        <v>5.7175925925925866E-3</v>
      </c>
      <c r="O75" s="27">
        <f t="shared" ref="O75:O110" si="25">2015-D75</f>
        <v>2015</v>
      </c>
      <c r="P75" s="28">
        <f t="shared" ref="P75:P90" si="26">IF(O75&gt;40,(O75-40)*$M$6,0)</f>
        <v>0</v>
      </c>
      <c r="Q75" s="28">
        <f t="shared" ref="Q75:Q90" si="27">IF(O75&gt;40,N75-P75,N75)</f>
        <v>5.7175925925925866E-3</v>
      </c>
      <c r="R75" s="46">
        <f t="shared" ref="R75:R90" si="28">(HOUR(N75)+(MINUTE(N75)/60)+(SECOND(N75)/3600))</f>
        <v>0.13722222222222222</v>
      </c>
      <c r="S75" s="42">
        <f t="shared" ref="S75:S90" si="29">$S$7/R75</f>
        <v>36.437246963562757</v>
      </c>
    </row>
    <row r="76" spans="1:21" s="6" customFormat="1" x14ac:dyDescent="0.2">
      <c r="A76" s="102">
        <v>5</v>
      </c>
      <c r="B76" s="88">
        <v>75</v>
      </c>
      <c r="C76" s="63" t="s">
        <v>120</v>
      </c>
      <c r="D76" s="63"/>
      <c r="E76" s="63">
        <v>2011</v>
      </c>
      <c r="F76" s="63"/>
      <c r="G76" s="63" t="s">
        <v>31</v>
      </c>
      <c r="H76" s="23">
        <v>74</v>
      </c>
      <c r="I76" s="24">
        <f t="shared" si="20"/>
        <v>1.2333333333333334</v>
      </c>
      <c r="J76" s="24">
        <f t="shared" si="21"/>
        <v>0</v>
      </c>
      <c r="K76" s="25">
        <f t="shared" si="22"/>
        <v>1.2333333333333334</v>
      </c>
      <c r="L76" s="26">
        <f t="shared" si="23"/>
        <v>5.1388888888888894E-2</v>
      </c>
      <c r="M76" s="26">
        <v>5.7175925925925929E-2</v>
      </c>
      <c r="N76" s="26">
        <f t="shared" si="24"/>
        <v>5.787037037037035E-3</v>
      </c>
      <c r="O76" s="27">
        <f t="shared" si="25"/>
        <v>2015</v>
      </c>
      <c r="P76" s="28">
        <f t="shared" si="26"/>
        <v>0</v>
      </c>
      <c r="Q76" s="28">
        <f t="shared" si="27"/>
        <v>5.787037037037035E-3</v>
      </c>
      <c r="R76" s="46">
        <f t="shared" si="28"/>
        <v>0.1388888888888889</v>
      </c>
      <c r="S76" s="42">
        <f t="shared" si="29"/>
        <v>36</v>
      </c>
    </row>
    <row r="77" spans="1:21" s="6" customFormat="1" x14ac:dyDescent="0.2">
      <c r="A77" s="101">
        <v>6</v>
      </c>
      <c r="B77" s="105">
        <v>74</v>
      </c>
      <c r="C77" s="63" t="s">
        <v>119</v>
      </c>
      <c r="D77" s="63"/>
      <c r="E77" s="63">
        <v>2011</v>
      </c>
      <c r="F77" s="63"/>
      <c r="G77" s="63" t="s">
        <v>67</v>
      </c>
      <c r="H77" s="23">
        <v>73</v>
      </c>
      <c r="I77" s="24">
        <f t="shared" si="20"/>
        <v>1.2166666666666666</v>
      </c>
      <c r="J77" s="24">
        <f t="shared" si="21"/>
        <v>0</v>
      </c>
      <c r="K77" s="25">
        <f t="shared" si="22"/>
        <v>1.2166666666666666</v>
      </c>
      <c r="L77" s="26">
        <f t="shared" si="23"/>
        <v>5.0694444444444438E-2</v>
      </c>
      <c r="M77" s="26">
        <v>5.7048611111111112E-2</v>
      </c>
      <c r="N77" s="26">
        <f t="shared" si="24"/>
        <v>6.3541666666666746E-3</v>
      </c>
      <c r="O77" s="27">
        <f t="shared" si="25"/>
        <v>2015</v>
      </c>
      <c r="P77" s="28">
        <f t="shared" si="26"/>
        <v>0</v>
      </c>
      <c r="Q77" s="28">
        <f t="shared" si="27"/>
        <v>6.3541666666666746E-3</v>
      </c>
      <c r="R77" s="46">
        <f t="shared" si="28"/>
        <v>0.1525</v>
      </c>
      <c r="S77" s="42">
        <f t="shared" si="29"/>
        <v>32.786885245901637</v>
      </c>
    </row>
    <row r="78" spans="1:21" s="6" customFormat="1" x14ac:dyDescent="0.2">
      <c r="A78" s="102">
        <v>7</v>
      </c>
      <c r="B78" s="103">
        <v>52</v>
      </c>
      <c r="C78" s="63" t="s">
        <v>65</v>
      </c>
      <c r="D78" s="63"/>
      <c r="E78" s="63">
        <v>2011</v>
      </c>
      <c r="F78" s="63"/>
      <c r="G78" s="63" t="s">
        <v>23</v>
      </c>
      <c r="H78" s="23">
        <v>51</v>
      </c>
      <c r="I78" s="24">
        <f t="shared" si="20"/>
        <v>0.85</v>
      </c>
      <c r="J78" s="24">
        <f t="shared" si="21"/>
        <v>0</v>
      </c>
      <c r="K78" s="25">
        <f t="shared" si="22"/>
        <v>0.85</v>
      </c>
      <c r="L78" s="26">
        <f t="shared" si="23"/>
        <v>3.5416666666666666E-2</v>
      </c>
      <c r="M78" s="26">
        <v>4.1886574074074069E-2</v>
      </c>
      <c r="N78" s="26">
        <f t="shared" si="24"/>
        <v>6.4699074074074034E-3</v>
      </c>
      <c r="O78" s="27">
        <f t="shared" si="25"/>
        <v>2015</v>
      </c>
      <c r="P78" s="28">
        <f t="shared" si="26"/>
        <v>0</v>
      </c>
      <c r="Q78" s="28">
        <f t="shared" si="27"/>
        <v>6.4699074074074034E-3</v>
      </c>
      <c r="R78" s="46">
        <f t="shared" si="28"/>
        <v>0.15527777777777776</v>
      </c>
      <c r="S78" s="42">
        <f t="shared" si="29"/>
        <v>32.200357781753134</v>
      </c>
    </row>
    <row r="79" spans="1:21" s="6" customFormat="1" x14ac:dyDescent="0.2">
      <c r="A79" s="101">
        <v>8</v>
      </c>
      <c r="B79" s="88">
        <v>54</v>
      </c>
      <c r="C79" s="63" t="s">
        <v>66</v>
      </c>
      <c r="D79" s="63"/>
      <c r="E79" s="63">
        <v>2011</v>
      </c>
      <c r="F79" s="63"/>
      <c r="G79" s="63" t="s">
        <v>23</v>
      </c>
      <c r="H79" s="23">
        <v>53</v>
      </c>
      <c r="I79" s="24">
        <f t="shared" si="20"/>
        <v>0.8833333333333333</v>
      </c>
      <c r="J79" s="24">
        <f t="shared" si="21"/>
        <v>0</v>
      </c>
      <c r="K79" s="25">
        <f t="shared" si="22"/>
        <v>0.8833333333333333</v>
      </c>
      <c r="L79" s="26">
        <f t="shared" si="23"/>
        <v>3.6805555555555557E-2</v>
      </c>
      <c r="M79" s="26">
        <v>4.3321759259259261E-2</v>
      </c>
      <c r="N79" s="26">
        <f t="shared" si="24"/>
        <v>6.5162037037037046E-3</v>
      </c>
      <c r="O79" s="27">
        <f t="shared" si="25"/>
        <v>2015</v>
      </c>
      <c r="P79" s="28">
        <f t="shared" si="26"/>
        <v>0</v>
      </c>
      <c r="Q79" s="28">
        <f t="shared" si="27"/>
        <v>6.5162037037037046E-3</v>
      </c>
      <c r="R79" s="46">
        <f t="shared" si="28"/>
        <v>0.15638888888888888</v>
      </c>
      <c r="S79" s="42">
        <f t="shared" si="29"/>
        <v>31.97158081705151</v>
      </c>
    </row>
    <row r="80" spans="1:21" s="6" customFormat="1" x14ac:dyDescent="0.2">
      <c r="A80" s="102">
        <v>9</v>
      </c>
      <c r="B80" s="85">
        <v>9</v>
      </c>
      <c r="C80" s="63" t="s">
        <v>83</v>
      </c>
      <c r="D80" s="63"/>
      <c r="E80" s="63">
        <v>2011</v>
      </c>
      <c r="F80" s="63"/>
      <c r="G80" s="63" t="s">
        <v>76</v>
      </c>
      <c r="H80" s="23">
        <v>8</v>
      </c>
      <c r="I80" s="24">
        <f t="shared" si="20"/>
        <v>0.13333333333333333</v>
      </c>
      <c r="J80" s="24">
        <f t="shared" si="21"/>
        <v>0</v>
      </c>
      <c r="K80" s="25">
        <f t="shared" si="22"/>
        <v>0.13333333333333333</v>
      </c>
      <c r="L80" s="26">
        <f t="shared" si="23"/>
        <v>5.5555555555555558E-3</v>
      </c>
      <c r="M80" s="26">
        <v>1.2129629629629629E-2</v>
      </c>
      <c r="N80" s="26">
        <f t="shared" si="24"/>
        <v>6.5740740740740733E-3</v>
      </c>
      <c r="O80" s="27">
        <f t="shared" si="25"/>
        <v>2015</v>
      </c>
      <c r="P80" s="28">
        <f t="shared" si="26"/>
        <v>0</v>
      </c>
      <c r="Q80" s="28">
        <f t="shared" si="27"/>
        <v>6.5740740740740733E-3</v>
      </c>
      <c r="R80" s="46">
        <f t="shared" si="28"/>
        <v>0.15777777777777777</v>
      </c>
      <c r="S80" s="42">
        <f t="shared" si="29"/>
        <v>31.690140845070424</v>
      </c>
    </row>
    <row r="81" spans="1:19" s="6" customFormat="1" x14ac:dyDescent="0.2">
      <c r="A81" s="101">
        <v>10</v>
      </c>
      <c r="B81" s="103">
        <v>61</v>
      </c>
      <c r="C81" s="63" t="s">
        <v>103</v>
      </c>
      <c r="D81" s="63"/>
      <c r="E81" s="63">
        <v>2011</v>
      </c>
      <c r="F81" s="63"/>
      <c r="G81" s="63" t="s">
        <v>85</v>
      </c>
      <c r="H81" s="23">
        <v>60</v>
      </c>
      <c r="I81" s="24">
        <f t="shared" si="20"/>
        <v>1</v>
      </c>
      <c r="J81" s="24">
        <f t="shared" si="21"/>
        <v>0</v>
      </c>
      <c r="K81" s="25">
        <f t="shared" si="22"/>
        <v>1</v>
      </c>
      <c r="L81" s="74">
        <f t="shared" si="23"/>
        <v>4.1666666666666664E-2</v>
      </c>
      <c r="M81" s="26">
        <v>4.8275462962962958E-2</v>
      </c>
      <c r="N81" s="26">
        <f t="shared" si="24"/>
        <v>6.6087962962962932E-3</v>
      </c>
      <c r="O81" s="27">
        <f t="shared" si="25"/>
        <v>2015</v>
      </c>
      <c r="P81" s="28">
        <f t="shared" si="26"/>
        <v>0</v>
      </c>
      <c r="Q81" s="28">
        <f t="shared" si="27"/>
        <v>6.6087962962962932E-3</v>
      </c>
      <c r="R81" s="46">
        <f t="shared" si="28"/>
        <v>0.15861111111111109</v>
      </c>
      <c r="S81" s="42">
        <f t="shared" si="29"/>
        <v>31.523642732049041</v>
      </c>
    </row>
    <row r="82" spans="1:19" s="6" customFormat="1" x14ac:dyDescent="0.2">
      <c r="A82" s="102">
        <v>11</v>
      </c>
      <c r="B82" s="88">
        <v>78</v>
      </c>
      <c r="C82" s="63" t="s">
        <v>123</v>
      </c>
      <c r="D82" s="72"/>
      <c r="E82" s="63">
        <v>2011</v>
      </c>
      <c r="F82" s="63"/>
      <c r="G82" s="63" t="s">
        <v>79</v>
      </c>
      <c r="H82" s="23">
        <v>77</v>
      </c>
      <c r="I82" s="24">
        <f t="shared" si="20"/>
        <v>1.2833333333333332</v>
      </c>
      <c r="J82" s="24">
        <f t="shared" si="21"/>
        <v>0</v>
      </c>
      <c r="K82" s="25">
        <f t="shared" si="22"/>
        <v>1.2833333333333332</v>
      </c>
      <c r="L82" s="26">
        <f t="shared" si="23"/>
        <v>5.347222222222222E-2</v>
      </c>
      <c r="M82" s="26">
        <v>6.0138888888888888E-2</v>
      </c>
      <c r="N82" s="26">
        <f t="shared" si="24"/>
        <v>6.666666666666668E-3</v>
      </c>
      <c r="O82" s="27">
        <f t="shared" si="25"/>
        <v>2015</v>
      </c>
      <c r="P82" s="28">
        <f t="shared" si="26"/>
        <v>0</v>
      </c>
      <c r="Q82" s="28">
        <f t="shared" si="27"/>
        <v>6.666666666666668E-3</v>
      </c>
      <c r="R82" s="46">
        <f t="shared" si="28"/>
        <v>0.16</v>
      </c>
      <c r="S82" s="42">
        <f t="shared" si="29"/>
        <v>31.25</v>
      </c>
    </row>
    <row r="83" spans="1:19" s="6" customFormat="1" x14ac:dyDescent="0.2">
      <c r="A83" s="101">
        <v>12</v>
      </c>
      <c r="B83" s="105">
        <v>44</v>
      </c>
      <c r="C83" s="63" t="s">
        <v>64</v>
      </c>
      <c r="D83" s="63"/>
      <c r="E83" s="63">
        <v>2011</v>
      </c>
      <c r="F83" s="63"/>
      <c r="G83" s="63" t="s">
        <v>23</v>
      </c>
      <c r="H83" s="23">
        <v>43</v>
      </c>
      <c r="I83" s="24">
        <f t="shared" si="20"/>
        <v>0.71666666666666667</v>
      </c>
      <c r="J83" s="24">
        <f t="shared" si="21"/>
        <v>0</v>
      </c>
      <c r="K83" s="25">
        <f t="shared" si="22"/>
        <v>0.71666666666666667</v>
      </c>
      <c r="L83" s="26">
        <f t="shared" si="23"/>
        <v>2.9861111111111113E-2</v>
      </c>
      <c r="M83" s="26">
        <v>3.6736111111111108E-2</v>
      </c>
      <c r="N83" s="26">
        <f t="shared" si="24"/>
        <v>6.8749999999999957E-3</v>
      </c>
      <c r="O83" s="27">
        <f t="shared" si="25"/>
        <v>2015</v>
      </c>
      <c r="P83" s="28">
        <f t="shared" si="26"/>
        <v>0</v>
      </c>
      <c r="Q83" s="28">
        <f t="shared" si="27"/>
        <v>6.8749999999999957E-3</v>
      </c>
      <c r="R83" s="46">
        <f t="shared" si="28"/>
        <v>0.16499999999999998</v>
      </c>
      <c r="S83" s="42">
        <f t="shared" si="29"/>
        <v>30.303030303030308</v>
      </c>
    </row>
    <row r="84" spans="1:19" s="6" customFormat="1" x14ac:dyDescent="0.2">
      <c r="A84" s="102">
        <v>13</v>
      </c>
      <c r="B84" s="103">
        <v>58</v>
      </c>
      <c r="C84" s="63" t="s">
        <v>68</v>
      </c>
      <c r="D84" s="63"/>
      <c r="E84" s="63">
        <v>2011</v>
      </c>
      <c r="F84" s="63"/>
      <c r="G84" s="63" t="s">
        <v>30</v>
      </c>
      <c r="H84" s="23">
        <v>57</v>
      </c>
      <c r="I84" s="24">
        <f t="shared" si="20"/>
        <v>0.95</v>
      </c>
      <c r="J84" s="24">
        <f t="shared" si="21"/>
        <v>0</v>
      </c>
      <c r="K84" s="25">
        <f t="shared" si="22"/>
        <v>0.95</v>
      </c>
      <c r="L84" s="26">
        <f t="shared" si="23"/>
        <v>3.9583333333333331E-2</v>
      </c>
      <c r="M84" s="26">
        <v>4.6469907407407411E-2</v>
      </c>
      <c r="N84" s="26">
        <f t="shared" si="24"/>
        <v>6.8865740740740797E-3</v>
      </c>
      <c r="O84" s="27">
        <f t="shared" si="25"/>
        <v>2015</v>
      </c>
      <c r="P84" s="28">
        <f t="shared" si="26"/>
        <v>0</v>
      </c>
      <c r="Q84" s="28">
        <f t="shared" si="27"/>
        <v>6.8865740740740797E-3</v>
      </c>
      <c r="R84" s="46">
        <f t="shared" si="28"/>
        <v>0.16527777777777777</v>
      </c>
      <c r="S84" s="42">
        <f t="shared" si="29"/>
        <v>30.252100840336134</v>
      </c>
    </row>
    <row r="85" spans="1:19" s="6" customFormat="1" x14ac:dyDescent="0.2">
      <c r="A85" s="101">
        <v>14</v>
      </c>
      <c r="B85" s="88">
        <v>42</v>
      </c>
      <c r="C85" s="63" t="s">
        <v>62</v>
      </c>
      <c r="D85" s="63"/>
      <c r="E85" s="63">
        <v>2011</v>
      </c>
      <c r="F85" s="63"/>
      <c r="G85" s="63" t="s">
        <v>37</v>
      </c>
      <c r="H85" s="23">
        <v>41</v>
      </c>
      <c r="I85" s="24">
        <f t="shared" si="20"/>
        <v>0.68333333333333335</v>
      </c>
      <c r="J85" s="24">
        <f t="shared" si="21"/>
        <v>0</v>
      </c>
      <c r="K85" s="25">
        <f t="shared" si="22"/>
        <v>0.68333333333333335</v>
      </c>
      <c r="L85" s="26">
        <f t="shared" si="23"/>
        <v>2.8472222222222222E-2</v>
      </c>
      <c r="M85" s="26">
        <v>3.5497685185185188E-2</v>
      </c>
      <c r="N85" s="26">
        <f t="shared" si="24"/>
        <v>7.025462962962966E-3</v>
      </c>
      <c r="O85" s="27">
        <f t="shared" si="25"/>
        <v>2015</v>
      </c>
      <c r="P85" s="28">
        <f t="shared" si="26"/>
        <v>0</v>
      </c>
      <c r="Q85" s="28">
        <f t="shared" si="27"/>
        <v>7.025462962962966E-3</v>
      </c>
      <c r="R85" s="46">
        <f t="shared" si="28"/>
        <v>0.1686111111111111</v>
      </c>
      <c r="S85" s="42">
        <f t="shared" si="29"/>
        <v>29.654036243822077</v>
      </c>
    </row>
    <row r="86" spans="1:19" s="6" customFormat="1" x14ac:dyDescent="0.2">
      <c r="A86" s="102">
        <v>15</v>
      </c>
      <c r="B86" s="105">
        <v>80</v>
      </c>
      <c r="C86" s="63" t="s">
        <v>128</v>
      </c>
      <c r="D86" s="63"/>
      <c r="E86" s="63">
        <v>2011</v>
      </c>
      <c r="F86" s="63"/>
      <c r="G86" s="63" t="s">
        <v>30</v>
      </c>
      <c r="H86" s="23">
        <v>79</v>
      </c>
      <c r="I86" s="24">
        <f t="shared" si="20"/>
        <v>1.3166666666666667</v>
      </c>
      <c r="J86" s="24">
        <f t="shared" si="21"/>
        <v>0</v>
      </c>
      <c r="K86" s="25">
        <f t="shared" si="22"/>
        <v>1.3166666666666667</v>
      </c>
      <c r="L86" s="26">
        <f t="shared" si="23"/>
        <v>5.486111111111111E-2</v>
      </c>
      <c r="M86" s="26">
        <v>6.1921296296296301E-2</v>
      </c>
      <c r="N86" s="26">
        <f t="shared" si="24"/>
        <v>7.0601851851851902E-3</v>
      </c>
      <c r="O86" s="27">
        <f t="shared" si="25"/>
        <v>2015</v>
      </c>
      <c r="P86" s="28">
        <f t="shared" si="26"/>
        <v>0</v>
      </c>
      <c r="Q86" s="28">
        <f t="shared" si="27"/>
        <v>7.0601851851851902E-3</v>
      </c>
      <c r="R86" s="46">
        <f t="shared" si="28"/>
        <v>0.16944444444444443</v>
      </c>
      <c r="S86" s="42">
        <f t="shared" si="29"/>
        <v>29.508196721311478</v>
      </c>
    </row>
    <row r="87" spans="1:19" s="6" customFormat="1" x14ac:dyDescent="0.2">
      <c r="A87" s="101">
        <v>16</v>
      </c>
      <c r="B87" s="87">
        <v>47</v>
      </c>
      <c r="C87" s="63" t="s">
        <v>63</v>
      </c>
      <c r="D87" s="63"/>
      <c r="E87" s="63">
        <v>2011</v>
      </c>
      <c r="F87" s="63"/>
      <c r="G87" s="63" t="s">
        <v>23</v>
      </c>
      <c r="H87" s="23">
        <v>46</v>
      </c>
      <c r="I87" s="24">
        <f t="shared" si="20"/>
        <v>0.76666666666666661</v>
      </c>
      <c r="J87" s="24">
        <f t="shared" si="21"/>
        <v>0</v>
      </c>
      <c r="K87" s="25">
        <f t="shared" si="22"/>
        <v>0.76666666666666661</v>
      </c>
      <c r="L87" s="26">
        <f t="shared" si="23"/>
        <v>3.1944444444444442E-2</v>
      </c>
      <c r="M87" s="26">
        <v>3.9189814814814809E-2</v>
      </c>
      <c r="N87" s="26">
        <f t="shared" si="24"/>
        <v>7.2453703703703673E-3</v>
      </c>
      <c r="O87" s="27">
        <f t="shared" si="25"/>
        <v>2015</v>
      </c>
      <c r="P87" s="28">
        <f t="shared" si="26"/>
        <v>0</v>
      </c>
      <c r="Q87" s="28">
        <f t="shared" si="27"/>
        <v>7.2453703703703673E-3</v>
      </c>
      <c r="R87" s="46">
        <f t="shared" si="28"/>
        <v>0.17388888888888887</v>
      </c>
      <c r="S87" s="42">
        <f t="shared" si="29"/>
        <v>28.753993610223645</v>
      </c>
    </row>
    <row r="88" spans="1:19" s="6" customFormat="1" x14ac:dyDescent="0.2">
      <c r="A88" s="102">
        <v>17</v>
      </c>
      <c r="B88" s="88">
        <v>73</v>
      </c>
      <c r="C88" s="63" t="s">
        <v>118</v>
      </c>
      <c r="D88" s="63"/>
      <c r="E88" s="63">
        <v>2011</v>
      </c>
      <c r="F88" s="63"/>
      <c r="G88" s="63" t="s">
        <v>30</v>
      </c>
      <c r="H88" s="23">
        <v>72</v>
      </c>
      <c r="I88" s="24">
        <f t="shared" si="20"/>
        <v>1.2</v>
      </c>
      <c r="J88" s="24">
        <f t="shared" si="21"/>
        <v>0</v>
      </c>
      <c r="K88" s="25">
        <f t="shared" si="22"/>
        <v>1.2</v>
      </c>
      <c r="L88" s="74">
        <f t="shared" si="23"/>
        <v>4.9999999999999996E-2</v>
      </c>
      <c r="M88" s="26">
        <v>5.7256944444444437E-2</v>
      </c>
      <c r="N88" s="26">
        <f t="shared" si="24"/>
        <v>7.2569444444444409E-3</v>
      </c>
      <c r="O88" s="27">
        <f t="shared" si="25"/>
        <v>2015</v>
      </c>
      <c r="P88" s="28">
        <f t="shared" si="26"/>
        <v>0</v>
      </c>
      <c r="Q88" s="28">
        <f t="shared" si="27"/>
        <v>7.2569444444444409E-3</v>
      </c>
      <c r="R88" s="46">
        <f t="shared" si="28"/>
        <v>0.17416666666666666</v>
      </c>
      <c r="S88" s="42">
        <f t="shared" si="29"/>
        <v>28.708133971291865</v>
      </c>
    </row>
    <row r="89" spans="1:19" s="6" customFormat="1" x14ac:dyDescent="0.2">
      <c r="A89" s="101">
        <v>18</v>
      </c>
      <c r="B89" s="85">
        <v>57</v>
      </c>
      <c r="C89" s="63" t="s">
        <v>91</v>
      </c>
      <c r="D89" s="63"/>
      <c r="E89" s="63">
        <v>2011</v>
      </c>
      <c r="F89" s="63"/>
      <c r="G89" s="63" t="s">
        <v>85</v>
      </c>
      <c r="H89" s="23">
        <v>56</v>
      </c>
      <c r="I89" s="24">
        <f t="shared" si="20"/>
        <v>0.93333333333333335</v>
      </c>
      <c r="J89" s="24">
        <f t="shared" si="21"/>
        <v>0</v>
      </c>
      <c r="K89" s="25">
        <f t="shared" si="22"/>
        <v>0.93333333333333335</v>
      </c>
      <c r="L89" s="26">
        <f t="shared" si="23"/>
        <v>3.888888888888889E-2</v>
      </c>
      <c r="M89" s="26">
        <v>4.6493055555555551E-2</v>
      </c>
      <c r="N89" s="26">
        <f t="shared" si="24"/>
        <v>7.6041666666666619E-3</v>
      </c>
      <c r="O89" s="27">
        <f t="shared" si="25"/>
        <v>2015</v>
      </c>
      <c r="P89" s="28">
        <f t="shared" si="26"/>
        <v>0</v>
      </c>
      <c r="Q89" s="28">
        <f t="shared" si="27"/>
        <v>7.6041666666666619E-3</v>
      </c>
      <c r="R89" s="46">
        <f t="shared" si="28"/>
        <v>0.1825</v>
      </c>
      <c r="S89" s="42">
        <f t="shared" si="29"/>
        <v>27.397260273972602</v>
      </c>
    </row>
    <row r="90" spans="1:19" s="6" customFormat="1" x14ac:dyDescent="0.2">
      <c r="A90" s="102">
        <v>19</v>
      </c>
      <c r="B90" s="87">
        <v>41</v>
      </c>
      <c r="C90" s="63" t="s">
        <v>61</v>
      </c>
      <c r="D90" s="63"/>
      <c r="E90" s="63">
        <v>2011</v>
      </c>
      <c r="F90" s="63"/>
      <c r="G90" s="63" t="s">
        <v>37</v>
      </c>
      <c r="H90" s="23">
        <v>40</v>
      </c>
      <c r="I90" s="24">
        <f t="shared" si="20"/>
        <v>0.66666666666666663</v>
      </c>
      <c r="J90" s="24">
        <f t="shared" si="21"/>
        <v>0</v>
      </c>
      <c r="K90" s="25">
        <f t="shared" si="22"/>
        <v>0.66666666666666663</v>
      </c>
      <c r="L90" s="26">
        <f t="shared" si="23"/>
        <v>2.7777777777777776E-2</v>
      </c>
      <c r="M90" s="26">
        <v>3.560185185185185E-2</v>
      </c>
      <c r="N90" s="26">
        <f t="shared" si="24"/>
        <v>7.8240740740740736E-3</v>
      </c>
      <c r="O90" s="27">
        <f t="shared" si="25"/>
        <v>2015</v>
      </c>
      <c r="P90" s="28">
        <f t="shared" si="26"/>
        <v>0</v>
      </c>
      <c r="Q90" s="28">
        <f t="shared" si="27"/>
        <v>7.8240740740740736E-3</v>
      </c>
      <c r="R90" s="46">
        <f t="shared" si="28"/>
        <v>0.18777777777777777</v>
      </c>
      <c r="S90" s="42">
        <f t="shared" si="29"/>
        <v>26.627218934911244</v>
      </c>
    </row>
    <row r="91" spans="1:19" s="6" customFormat="1" x14ac:dyDescent="0.2">
      <c r="A91" s="50">
        <v>81</v>
      </c>
      <c r="B91" s="88">
        <v>81</v>
      </c>
      <c r="C91" s="63" t="s">
        <v>127</v>
      </c>
      <c r="D91" s="63"/>
      <c r="E91" s="63"/>
      <c r="F91" s="63"/>
      <c r="G91" s="63"/>
      <c r="H91" s="23">
        <v>80</v>
      </c>
      <c r="I91" s="24">
        <f t="shared" ref="I91:I107" si="30">(INT(($D$7/10000))+((INT(($D$7/10000)*100)-(INT(($D$7/10000)))*100)/60)+(((($D$7/10000)*10000)-(INT(($D$7/10000)*100)*100))/3600))*H91</f>
        <v>1.3333333333333333</v>
      </c>
      <c r="J91" s="24">
        <f t="shared" ref="J91:J107" si="31">INT(($D$6/10000))+((INT(($D$6/10000)*100)-(INT(($D$6/10000)))*100)/60)+(((($D$6/10000)*10000)-(INT(($D$6/10000)*100)*100))/3600)</f>
        <v>0</v>
      </c>
      <c r="K91" s="25">
        <f t="shared" ref="K91:K107" si="32">J91+I91</f>
        <v>1.3333333333333333</v>
      </c>
      <c r="L91" s="75">
        <f t="shared" ref="L91:L110" si="33">K91/24</f>
        <v>5.5555555555555552E-2</v>
      </c>
      <c r="M91" s="26"/>
      <c r="N91" s="26">
        <f t="shared" ref="N91:N107" si="34">M91-L91</f>
        <v>-5.5555555555555552E-2</v>
      </c>
      <c r="O91" s="27">
        <f t="shared" si="25"/>
        <v>2015</v>
      </c>
      <c r="P91" s="28">
        <f t="shared" ref="P91:P107" si="35">IF(O91&gt;40,(O91-40)*$M$6,0)</f>
        <v>0</v>
      </c>
      <c r="Q91" s="28">
        <f t="shared" ref="Q91:Q107" si="36">IF(O91&gt;40,N91-P91,N91)</f>
        <v>-5.5555555555555552E-2</v>
      </c>
      <c r="R91" s="46" t="e">
        <f t="shared" ref="R91:R107" si="37">(HOUR(N91)+(MINUTE(N91)/60)+(SECOND(N91)/3600))</f>
        <v>#NUM!</v>
      </c>
      <c r="S91" s="42" t="e">
        <f t="shared" ref="S91:S107" si="38">$S$7/R91</f>
        <v>#NUM!</v>
      </c>
    </row>
    <row r="92" spans="1:19" s="6" customFormat="1" x14ac:dyDescent="0.2">
      <c r="A92" s="89">
        <v>82</v>
      </c>
      <c r="B92" s="85">
        <v>82</v>
      </c>
      <c r="C92" s="63"/>
      <c r="D92" s="63"/>
      <c r="E92" s="63"/>
      <c r="F92" s="63"/>
      <c r="G92" s="63"/>
      <c r="H92" s="23">
        <v>81</v>
      </c>
      <c r="I92" s="24">
        <f t="shared" si="30"/>
        <v>1.35</v>
      </c>
      <c r="J92" s="24">
        <f t="shared" si="31"/>
        <v>0</v>
      </c>
      <c r="K92" s="25">
        <f t="shared" si="32"/>
        <v>1.35</v>
      </c>
      <c r="L92" s="26">
        <f t="shared" si="33"/>
        <v>5.6250000000000001E-2</v>
      </c>
      <c r="M92" s="26"/>
      <c r="N92" s="26">
        <f t="shared" si="34"/>
        <v>-5.6250000000000001E-2</v>
      </c>
      <c r="O92" s="27">
        <f t="shared" si="25"/>
        <v>2015</v>
      </c>
      <c r="P92" s="28">
        <f t="shared" si="35"/>
        <v>0</v>
      </c>
      <c r="Q92" s="28">
        <f t="shared" si="36"/>
        <v>-5.6250000000000001E-2</v>
      </c>
      <c r="R92" s="46" t="e">
        <f t="shared" si="37"/>
        <v>#NUM!</v>
      </c>
      <c r="S92" s="42" t="e">
        <f t="shared" si="38"/>
        <v>#NUM!</v>
      </c>
    </row>
    <row r="93" spans="1:19" s="6" customFormat="1" x14ac:dyDescent="0.2">
      <c r="A93" s="54">
        <v>83</v>
      </c>
      <c r="B93" s="87">
        <v>83</v>
      </c>
      <c r="C93" s="63"/>
      <c r="D93" s="63"/>
      <c r="E93" s="63"/>
      <c r="F93" s="63"/>
      <c r="G93" s="63"/>
      <c r="H93" s="23">
        <v>82</v>
      </c>
      <c r="I93" s="24">
        <f t="shared" si="30"/>
        <v>1.3666666666666667</v>
      </c>
      <c r="J93" s="24">
        <f t="shared" si="31"/>
        <v>0</v>
      </c>
      <c r="K93" s="25">
        <f t="shared" si="32"/>
        <v>1.3666666666666667</v>
      </c>
      <c r="L93" s="26">
        <f t="shared" si="33"/>
        <v>5.6944444444444443E-2</v>
      </c>
      <c r="M93" s="26"/>
      <c r="N93" s="26">
        <f t="shared" si="34"/>
        <v>-5.6944444444444443E-2</v>
      </c>
      <c r="O93" s="27">
        <f t="shared" si="25"/>
        <v>2015</v>
      </c>
      <c r="P93" s="28">
        <f t="shared" si="35"/>
        <v>0</v>
      </c>
      <c r="Q93" s="28">
        <f t="shared" si="36"/>
        <v>-5.6944444444444443E-2</v>
      </c>
      <c r="R93" s="46" t="e">
        <f t="shared" si="37"/>
        <v>#NUM!</v>
      </c>
      <c r="S93" s="42" t="e">
        <f t="shared" si="38"/>
        <v>#NUM!</v>
      </c>
    </row>
    <row r="94" spans="1:19" s="6" customFormat="1" x14ac:dyDescent="0.2">
      <c r="A94" s="50">
        <v>84</v>
      </c>
      <c r="B94" s="88">
        <v>84</v>
      </c>
      <c r="C94" s="63"/>
      <c r="D94" s="63"/>
      <c r="E94" s="63"/>
      <c r="F94" s="63"/>
      <c r="G94" s="63"/>
      <c r="H94" s="23">
        <v>83</v>
      </c>
      <c r="I94" s="24">
        <f t="shared" si="30"/>
        <v>1.3833333333333333</v>
      </c>
      <c r="J94" s="24">
        <f t="shared" si="31"/>
        <v>0</v>
      </c>
      <c r="K94" s="25">
        <f t="shared" si="32"/>
        <v>1.3833333333333333</v>
      </c>
      <c r="L94" s="26">
        <f t="shared" si="33"/>
        <v>5.7638888888888885E-2</v>
      </c>
      <c r="M94" s="26"/>
      <c r="N94" s="26">
        <f t="shared" si="34"/>
        <v>-5.7638888888888885E-2</v>
      </c>
      <c r="O94" s="27">
        <f t="shared" si="25"/>
        <v>2015</v>
      </c>
      <c r="P94" s="28">
        <f t="shared" si="35"/>
        <v>0</v>
      </c>
      <c r="Q94" s="28">
        <f t="shared" si="36"/>
        <v>-5.7638888888888885E-2</v>
      </c>
      <c r="R94" s="46" t="e">
        <f t="shared" si="37"/>
        <v>#NUM!</v>
      </c>
      <c r="S94" s="42" t="e">
        <f t="shared" si="38"/>
        <v>#NUM!</v>
      </c>
    </row>
    <row r="95" spans="1:19" s="6" customFormat="1" x14ac:dyDescent="0.2">
      <c r="A95" s="89">
        <v>85</v>
      </c>
      <c r="B95" s="85">
        <v>85</v>
      </c>
      <c r="C95" s="63"/>
      <c r="D95" s="63"/>
      <c r="E95" s="63"/>
      <c r="F95" s="63"/>
      <c r="G95" s="63"/>
      <c r="H95" s="23">
        <v>84</v>
      </c>
      <c r="I95" s="24">
        <f t="shared" si="30"/>
        <v>1.4</v>
      </c>
      <c r="J95" s="24">
        <f t="shared" si="31"/>
        <v>0</v>
      </c>
      <c r="K95" s="25">
        <f t="shared" si="32"/>
        <v>1.4</v>
      </c>
      <c r="L95" s="26">
        <f t="shared" si="33"/>
        <v>5.8333333333333327E-2</v>
      </c>
      <c r="M95" s="26"/>
      <c r="N95" s="26">
        <f t="shared" si="34"/>
        <v>-5.8333333333333327E-2</v>
      </c>
      <c r="O95" s="27">
        <f t="shared" si="25"/>
        <v>2015</v>
      </c>
      <c r="P95" s="28">
        <f t="shared" si="35"/>
        <v>0</v>
      </c>
      <c r="Q95" s="28">
        <f t="shared" si="36"/>
        <v>-5.8333333333333327E-2</v>
      </c>
      <c r="R95" s="46" t="e">
        <f t="shared" si="37"/>
        <v>#NUM!</v>
      </c>
      <c r="S95" s="42" t="e">
        <f t="shared" si="38"/>
        <v>#NUM!</v>
      </c>
    </row>
    <row r="96" spans="1:19" s="6" customFormat="1" x14ac:dyDescent="0.2">
      <c r="A96" s="54">
        <v>86</v>
      </c>
      <c r="B96" s="87">
        <v>86</v>
      </c>
      <c r="C96" s="63"/>
      <c r="D96" s="63"/>
      <c r="E96" s="63"/>
      <c r="F96" s="63"/>
      <c r="G96" s="63"/>
      <c r="H96" s="23">
        <v>85</v>
      </c>
      <c r="I96" s="24">
        <f t="shared" si="30"/>
        <v>1.4166666666666667</v>
      </c>
      <c r="J96" s="24">
        <f t="shared" si="31"/>
        <v>0</v>
      </c>
      <c r="K96" s="25">
        <f t="shared" si="32"/>
        <v>1.4166666666666667</v>
      </c>
      <c r="L96" s="26">
        <f t="shared" si="33"/>
        <v>5.9027777777777783E-2</v>
      </c>
      <c r="M96" s="26"/>
      <c r="N96" s="26">
        <f t="shared" si="34"/>
        <v>-5.9027777777777783E-2</v>
      </c>
      <c r="O96" s="27">
        <f t="shared" si="25"/>
        <v>2015</v>
      </c>
      <c r="P96" s="28">
        <f t="shared" si="35"/>
        <v>0</v>
      </c>
      <c r="Q96" s="28">
        <f t="shared" si="36"/>
        <v>-5.9027777777777783E-2</v>
      </c>
      <c r="R96" s="46" t="e">
        <f t="shared" si="37"/>
        <v>#NUM!</v>
      </c>
      <c r="S96" s="42" t="e">
        <f t="shared" si="38"/>
        <v>#NUM!</v>
      </c>
    </row>
    <row r="97" spans="1:19" s="6" customFormat="1" x14ac:dyDescent="0.2">
      <c r="A97" s="50">
        <v>87</v>
      </c>
      <c r="B97" s="88">
        <v>87</v>
      </c>
      <c r="C97" s="63"/>
      <c r="D97" s="63"/>
      <c r="E97" s="63"/>
      <c r="F97" s="63"/>
      <c r="G97" s="63"/>
      <c r="H97" s="23">
        <v>86</v>
      </c>
      <c r="I97" s="24">
        <f t="shared" si="30"/>
        <v>1.4333333333333333</v>
      </c>
      <c r="J97" s="24">
        <f t="shared" si="31"/>
        <v>0</v>
      </c>
      <c r="K97" s="25">
        <f t="shared" si="32"/>
        <v>1.4333333333333333</v>
      </c>
      <c r="L97" s="26">
        <f t="shared" si="33"/>
        <v>5.9722222222222225E-2</v>
      </c>
      <c r="M97" s="26"/>
      <c r="N97" s="26">
        <f t="shared" si="34"/>
        <v>-5.9722222222222225E-2</v>
      </c>
      <c r="O97" s="27">
        <f t="shared" si="25"/>
        <v>2015</v>
      </c>
      <c r="P97" s="28">
        <f t="shared" si="35"/>
        <v>0</v>
      </c>
      <c r="Q97" s="28">
        <f t="shared" si="36"/>
        <v>-5.9722222222222225E-2</v>
      </c>
      <c r="R97" s="46" t="e">
        <f t="shared" si="37"/>
        <v>#NUM!</v>
      </c>
      <c r="S97" s="42" t="e">
        <f t="shared" si="38"/>
        <v>#NUM!</v>
      </c>
    </row>
    <row r="98" spans="1:19" s="6" customFormat="1" x14ac:dyDescent="0.2">
      <c r="A98" s="89">
        <v>88</v>
      </c>
      <c r="B98" s="85">
        <v>88</v>
      </c>
      <c r="C98" s="63"/>
      <c r="D98" s="63"/>
      <c r="E98" s="63"/>
      <c r="F98" s="63"/>
      <c r="G98" s="63"/>
      <c r="H98" s="23">
        <v>87</v>
      </c>
      <c r="I98" s="24">
        <f t="shared" si="30"/>
        <v>1.45</v>
      </c>
      <c r="J98" s="24">
        <f t="shared" si="31"/>
        <v>0</v>
      </c>
      <c r="K98" s="25">
        <f t="shared" si="32"/>
        <v>1.45</v>
      </c>
      <c r="L98" s="26">
        <f t="shared" si="33"/>
        <v>6.0416666666666667E-2</v>
      </c>
      <c r="M98" s="26"/>
      <c r="N98" s="26">
        <f t="shared" si="34"/>
        <v>-6.0416666666666667E-2</v>
      </c>
      <c r="O98" s="27">
        <f t="shared" si="25"/>
        <v>2015</v>
      </c>
      <c r="P98" s="28">
        <f t="shared" si="35"/>
        <v>0</v>
      </c>
      <c r="Q98" s="28">
        <f t="shared" si="36"/>
        <v>-6.0416666666666667E-2</v>
      </c>
      <c r="R98" s="46" t="e">
        <f t="shared" si="37"/>
        <v>#NUM!</v>
      </c>
      <c r="S98" s="42" t="e">
        <f t="shared" si="38"/>
        <v>#NUM!</v>
      </c>
    </row>
    <row r="99" spans="1:19" s="6" customFormat="1" x14ac:dyDescent="0.2">
      <c r="A99" s="54">
        <v>89</v>
      </c>
      <c r="B99" s="87">
        <v>89</v>
      </c>
      <c r="C99" s="63"/>
      <c r="D99" s="63"/>
      <c r="E99" s="63"/>
      <c r="F99" s="63"/>
      <c r="G99" s="63"/>
      <c r="H99" s="23">
        <v>88</v>
      </c>
      <c r="I99" s="24">
        <f t="shared" si="30"/>
        <v>1.4666666666666666</v>
      </c>
      <c r="J99" s="24">
        <f t="shared" si="31"/>
        <v>0</v>
      </c>
      <c r="K99" s="25">
        <f t="shared" si="32"/>
        <v>1.4666666666666666</v>
      </c>
      <c r="L99" s="26">
        <f t="shared" si="33"/>
        <v>6.1111111111111109E-2</v>
      </c>
      <c r="M99" s="26"/>
      <c r="N99" s="26">
        <f t="shared" si="34"/>
        <v>-6.1111111111111109E-2</v>
      </c>
      <c r="O99" s="27">
        <f t="shared" si="25"/>
        <v>2015</v>
      </c>
      <c r="P99" s="28">
        <f t="shared" si="35"/>
        <v>0</v>
      </c>
      <c r="Q99" s="28">
        <f t="shared" si="36"/>
        <v>-6.1111111111111109E-2</v>
      </c>
      <c r="R99" s="46" t="e">
        <f t="shared" si="37"/>
        <v>#NUM!</v>
      </c>
      <c r="S99" s="42" t="e">
        <f t="shared" si="38"/>
        <v>#NUM!</v>
      </c>
    </row>
    <row r="100" spans="1:19" s="6" customFormat="1" x14ac:dyDescent="0.2">
      <c r="A100" s="50">
        <v>90</v>
      </c>
      <c r="B100" s="88">
        <v>90</v>
      </c>
      <c r="C100" s="63"/>
      <c r="D100" s="63"/>
      <c r="E100" s="63"/>
      <c r="F100" s="63"/>
      <c r="G100" s="63"/>
      <c r="H100" s="23">
        <v>89</v>
      </c>
      <c r="I100" s="24">
        <f t="shared" si="30"/>
        <v>1.4833333333333334</v>
      </c>
      <c r="J100" s="24">
        <f t="shared" si="31"/>
        <v>0</v>
      </c>
      <c r="K100" s="25">
        <f t="shared" si="32"/>
        <v>1.4833333333333334</v>
      </c>
      <c r="L100" s="26">
        <f t="shared" si="33"/>
        <v>6.1805555555555558E-2</v>
      </c>
      <c r="M100" s="26"/>
      <c r="N100" s="26">
        <f t="shared" si="34"/>
        <v>-6.1805555555555558E-2</v>
      </c>
      <c r="O100" s="27">
        <f t="shared" si="25"/>
        <v>2015</v>
      </c>
      <c r="P100" s="28">
        <f t="shared" si="35"/>
        <v>0</v>
      </c>
      <c r="Q100" s="28">
        <f t="shared" si="36"/>
        <v>-6.1805555555555558E-2</v>
      </c>
      <c r="R100" s="46" t="e">
        <f t="shared" si="37"/>
        <v>#NUM!</v>
      </c>
      <c r="S100" s="42" t="e">
        <f t="shared" si="38"/>
        <v>#NUM!</v>
      </c>
    </row>
    <row r="101" spans="1:19" s="6" customFormat="1" x14ac:dyDescent="0.2">
      <c r="A101" s="89">
        <v>91</v>
      </c>
      <c r="B101" s="85">
        <v>91</v>
      </c>
      <c r="C101" s="63"/>
      <c r="D101" s="63"/>
      <c r="E101" s="63"/>
      <c r="F101" s="63"/>
      <c r="G101" s="63"/>
      <c r="H101" s="23">
        <v>90</v>
      </c>
      <c r="I101" s="24">
        <f t="shared" si="30"/>
        <v>1.5</v>
      </c>
      <c r="J101" s="24">
        <f t="shared" si="31"/>
        <v>0</v>
      </c>
      <c r="K101" s="25">
        <f t="shared" si="32"/>
        <v>1.5</v>
      </c>
      <c r="L101" s="26">
        <f t="shared" si="33"/>
        <v>6.25E-2</v>
      </c>
      <c r="M101" s="26"/>
      <c r="N101" s="26">
        <f t="shared" si="34"/>
        <v>-6.25E-2</v>
      </c>
      <c r="O101" s="27">
        <f t="shared" si="25"/>
        <v>2015</v>
      </c>
      <c r="P101" s="28">
        <f t="shared" si="35"/>
        <v>0</v>
      </c>
      <c r="Q101" s="28">
        <f t="shared" si="36"/>
        <v>-6.25E-2</v>
      </c>
      <c r="R101" s="46" t="e">
        <f t="shared" si="37"/>
        <v>#NUM!</v>
      </c>
      <c r="S101" s="42" t="e">
        <f t="shared" si="38"/>
        <v>#NUM!</v>
      </c>
    </row>
    <row r="102" spans="1:19" s="6" customFormat="1" x14ac:dyDescent="0.2">
      <c r="A102" s="54">
        <v>92</v>
      </c>
      <c r="B102" s="87">
        <v>92</v>
      </c>
      <c r="C102" s="63"/>
      <c r="D102" s="63"/>
      <c r="E102" s="63"/>
      <c r="F102" s="63"/>
      <c r="G102" s="63"/>
      <c r="H102" s="23">
        <v>91</v>
      </c>
      <c r="I102" s="24">
        <f t="shared" si="30"/>
        <v>1.5166666666666666</v>
      </c>
      <c r="J102" s="24">
        <f t="shared" si="31"/>
        <v>0</v>
      </c>
      <c r="K102" s="25">
        <f t="shared" si="32"/>
        <v>1.5166666666666666</v>
      </c>
      <c r="L102" s="26">
        <f t="shared" si="33"/>
        <v>6.3194444444444442E-2</v>
      </c>
      <c r="M102" s="26"/>
      <c r="N102" s="26">
        <f t="shared" si="34"/>
        <v>-6.3194444444444442E-2</v>
      </c>
      <c r="O102" s="27">
        <f t="shared" si="25"/>
        <v>2015</v>
      </c>
      <c r="P102" s="28">
        <f t="shared" si="35"/>
        <v>0</v>
      </c>
      <c r="Q102" s="28">
        <f t="shared" si="36"/>
        <v>-6.3194444444444442E-2</v>
      </c>
      <c r="R102" s="46" t="e">
        <f t="shared" si="37"/>
        <v>#NUM!</v>
      </c>
      <c r="S102" s="42" t="e">
        <f t="shared" si="38"/>
        <v>#NUM!</v>
      </c>
    </row>
    <row r="103" spans="1:19" s="6" customFormat="1" x14ac:dyDescent="0.2">
      <c r="A103" s="50">
        <v>93</v>
      </c>
      <c r="B103" s="88">
        <v>93</v>
      </c>
      <c r="C103" s="63"/>
      <c r="D103" s="63"/>
      <c r="E103" s="63"/>
      <c r="F103" s="63"/>
      <c r="G103" s="63"/>
      <c r="H103" s="23">
        <v>92</v>
      </c>
      <c r="I103" s="24">
        <f t="shared" si="30"/>
        <v>1.5333333333333332</v>
      </c>
      <c r="J103" s="24">
        <f t="shared" si="31"/>
        <v>0</v>
      </c>
      <c r="K103" s="25">
        <f t="shared" si="32"/>
        <v>1.5333333333333332</v>
      </c>
      <c r="L103" s="26">
        <f t="shared" si="33"/>
        <v>6.3888888888888884E-2</v>
      </c>
      <c r="M103" s="26"/>
      <c r="N103" s="26">
        <f t="shared" si="34"/>
        <v>-6.3888888888888884E-2</v>
      </c>
      <c r="O103" s="27">
        <f t="shared" si="25"/>
        <v>2015</v>
      </c>
      <c r="P103" s="28">
        <f t="shared" si="35"/>
        <v>0</v>
      </c>
      <c r="Q103" s="28">
        <f t="shared" si="36"/>
        <v>-6.3888888888888884E-2</v>
      </c>
      <c r="R103" s="46" t="e">
        <f t="shared" si="37"/>
        <v>#NUM!</v>
      </c>
      <c r="S103" s="42" t="e">
        <f t="shared" si="38"/>
        <v>#NUM!</v>
      </c>
    </row>
    <row r="104" spans="1:19" s="6" customFormat="1" x14ac:dyDescent="0.2">
      <c r="A104" s="89">
        <v>94</v>
      </c>
      <c r="B104" s="85">
        <v>94</v>
      </c>
      <c r="C104" s="63"/>
      <c r="D104" s="63"/>
      <c r="E104" s="63"/>
      <c r="F104" s="63"/>
      <c r="G104" s="63"/>
      <c r="H104" s="23">
        <v>93</v>
      </c>
      <c r="I104" s="24">
        <f t="shared" si="30"/>
        <v>1.55</v>
      </c>
      <c r="J104" s="24">
        <f t="shared" si="31"/>
        <v>0</v>
      </c>
      <c r="K104" s="25">
        <f t="shared" si="32"/>
        <v>1.55</v>
      </c>
      <c r="L104" s="26">
        <f t="shared" si="33"/>
        <v>6.458333333333334E-2</v>
      </c>
      <c r="M104" s="26"/>
      <c r="N104" s="26">
        <f t="shared" si="34"/>
        <v>-6.458333333333334E-2</v>
      </c>
      <c r="O104" s="27">
        <f t="shared" si="25"/>
        <v>2015</v>
      </c>
      <c r="P104" s="28">
        <f t="shared" si="35"/>
        <v>0</v>
      </c>
      <c r="Q104" s="28">
        <f t="shared" si="36"/>
        <v>-6.458333333333334E-2</v>
      </c>
      <c r="R104" s="46" t="e">
        <f t="shared" si="37"/>
        <v>#NUM!</v>
      </c>
      <c r="S104" s="42" t="e">
        <f t="shared" si="38"/>
        <v>#NUM!</v>
      </c>
    </row>
    <row r="105" spans="1:19" s="6" customFormat="1" x14ac:dyDescent="0.2">
      <c r="A105" s="54">
        <v>95</v>
      </c>
      <c r="B105" s="87">
        <v>95</v>
      </c>
      <c r="C105" s="63"/>
      <c r="D105" s="63"/>
      <c r="E105" s="63"/>
      <c r="F105" s="63"/>
      <c r="G105" s="63"/>
      <c r="H105" s="23">
        <v>94</v>
      </c>
      <c r="I105" s="24">
        <f t="shared" si="30"/>
        <v>1.5666666666666667</v>
      </c>
      <c r="J105" s="24">
        <f t="shared" si="31"/>
        <v>0</v>
      </c>
      <c r="K105" s="25">
        <f t="shared" si="32"/>
        <v>1.5666666666666667</v>
      </c>
      <c r="L105" s="26">
        <f t="shared" si="33"/>
        <v>6.5277777777777782E-2</v>
      </c>
      <c r="M105" s="26"/>
      <c r="N105" s="26">
        <f t="shared" si="34"/>
        <v>-6.5277777777777782E-2</v>
      </c>
      <c r="O105" s="27">
        <f t="shared" si="25"/>
        <v>2015</v>
      </c>
      <c r="P105" s="28">
        <f t="shared" si="35"/>
        <v>0</v>
      </c>
      <c r="Q105" s="28">
        <f t="shared" si="36"/>
        <v>-6.5277777777777782E-2</v>
      </c>
      <c r="R105" s="46" t="e">
        <f t="shared" si="37"/>
        <v>#NUM!</v>
      </c>
      <c r="S105" s="42" t="e">
        <f t="shared" si="38"/>
        <v>#NUM!</v>
      </c>
    </row>
    <row r="106" spans="1:19" s="6" customFormat="1" x14ac:dyDescent="0.2">
      <c r="A106" s="50">
        <v>96</v>
      </c>
      <c r="B106" s="88">
        <v>96</v>
      </c>
      <c r="C106" s="63"/>
      <c r="D106" s="63"/>
      <c r="E106" s="63"/>
      <c r="F106" s="63"/>
      <c r="G106" s="63"/>
      <c r="H106" s="23">
        <v>95</v>
      </c>
      <c r="I106" s="24">
        <f t="shared" si="30"/>
        <v>1.5833333333333333</v>
      </c>
      <c r="J106" s="24">
        <f t="shared" si="31"/>
        <v>0</v>
      </c>
      <c r="K106" s="25">
        <f t="shared" si="32"/>
        <v>1.5833333333333333</v>
      </c>
      <c r="L106" s="26">
        <f t="shared" si="33"/>
        <v>6.5972222222222224E-2</v>
      </c>
      <c r="M106" s="26"/>
      <c r="N106" s="26">
        <f t="shared" si="34"/>
        <v>-6.5972222222222224E-2</v>
      </c>
      <c r="O106" s="27">
        <f t="shared" si="25"/>
        <v>2015</v>
      </c>
      <c r="P106" s="28">
        <f t="shared" si="35"/>
        <v>0</v>
      </c>
      <c r="Q106" s="28">
        <f t="shared" si="36"/>
        <v>-6.5972222222222224E-2</v>
      </c>
      <c r="R106" s="46" t="e">
        <f t="shared" si="37"/>
        <v>#NUM!</v>
      </c>
      <c r="S106" s="42" t="e">
        <f t="shared" si="38"/>
        <v>#NUM!</v>
      </c>
    </row>
    <row r="107" spans="1:19" s="6" customFormat="1" x14ac:dyDescent="0.2">
      <c r="A107" s="89">
        <v>97</v>
      </c>
      <c r="B107" s="85">
        <v>97</v>
      </c>
      <c r="C107" s="63"/>
      <c r="D107" s="63"/>
      <c r="E107" s="63"/>
      <c r="F107" s="63"/>
      <c r="G107" s="63"/>
      <c r="H107" s="23">
        <v>96</v>
      </c>
      <c r="I107" s="24">
        <f t="shared" si="30"/>
        <v>1.6</v>
      </c>
      <c r="J107" s="24">
        <f t="shared" si="31"/>
        <v>0</v>
      </c>
      <c r="K107" s="25">
        <f t="shared" si="32"/>
        <v>1.6</v>
      </c>
      <c r="L107" s="26">
        <f t="shared" si="33"/>
        <v>6.6666666666666666E-2</v>
      </c>
      <c r="M107" s="26"/>
      <c r="N107" s="26">
        <f t="shared" si="34"/>
        <v>-6.6666666666666666E-2</v>
      </c>
      <c r="O107" s="27">
        <f t="shared" si="25"/>
        <v>2015</v>
      </c>
      <c r="P107" s="28">
        <f t="shared" si="35"/>
        <v>0</v>
      </c>
      <c r="Q107" s="28">
        <f t="shared" si="36"/>
        <v>-6.6666666666666666E-2</v>
      </c>
      <c r="R107" s="46" t="e">
        <f t="shared" si="37"/>
        <v>#NUM!</v>
      </c>
      <c r="S107" s="42" t="e">
        <f t="shared" si="38"/>
        <v>#NUM!</v>
      </c>
    </row>
    <row r="108" spans="1:19" s="6" customFormat="1" x14ac:dyDescent="0.2">
      <c r="A108" s="54">
        <v>98</v>
      </c>
      <c r="B108" s="87">
        <v>98</v>
      </c>
      <c r="C108" s="63"/>
      <c r="D108" s="63"/>
      <c r="E108" s="63"/>
      <c r="F108" s="63"/>
      <c r="G108" s="63"/>
      <c r="H108" s="23">
        <v>97</v>
      </c>
      <c r="I108" s="24">
        <f>(INT(($D$7/10000))+((INT(($D$7/10000)*100)-(INT(($D$7/10000)))*100)/60)+(((($D$7/10000)*10000)-(INT(($D$7/10000)*100)*100))/3600))*H108</f>
        <v>1.6166666666666667</v>
      </c>
      <c r="J108" s="24">
        <f>INT(($D$6/10000))+((INT(($D$6/10000)*100)-(INT(($D$6/10000)))*100)/60)+(((($D$6/10000)*10000)-(INT(($D$6/10000)*100)*100))/3600)</f>
        <v>0</v>
      </c>
      <c r="K108" s="25">
        <f>J108+I108</f>
        <v>1.6166666666666667</v>
      </c>
      <c r="L108" s="26">
        <f t="shared" si="33"/>
        <v>6.7361111111111108E-2</v>
      </c>
      <c r="M108" s="26"/>
      <c r="N108" s="26">
        <f>M108-L108</f>
        <v>-6.7361111111111108E-2</v>
      </c>
      <c r="O108" s="27">
        <f t="shared" si="25"/>
        <v>2015</v>
      </c>
      <c r="P108" s="28">
        <f>IF(O108&gt;40,(O108-40)*$M$6,0)</f>
        <v>0</v>
      </c>
      <c r="Q108" s="28">
        <f>IF(O108&gt;40,N108-P108,N108)</f>
        <v>-6.7361111111111108E-2</v>
      </c>
      <c r="R108" s="46" t="e">
        <f>(HOUR(N108)+(MINUTE(N108)/60)+(SECOND(N108)/3600))</f>
        <v>#NUM!</v>
      </c>
      <c r="S108" s="42" t="e">
        <f>$S$7/R108</f>
        <v>#NUM!</v>
      </c>
    </row>
    <row r="109" spans="1:19" s="6" customFormat="1" x14ac:dyDescent="0.2">
      <c r="A109" s="50">
        <v>99</v>
      </c>
      <c r="B109" s="88">
        <v>99</v>
      </c>
      <c r="C109" s="63"/>
      <c r="D109" s="63"/>
      <c r="E109" s="63"/>
      <c r="F109" s="63"/>
      <c r="G109" s="63"/>
      <c r="H109" s="23">
        <v>98</v>
      </c>
      <c r="I109" s="24">
        <f>(INT(($D$7/10000))+((INT(($D$7/10000)*100)-(INT(($D$7/10000)))*100)/60)+(((($D$7/10000)*10000)-(INT(($D$7/10000)*100)*100))/3600))*H109</f>
        <v>1.6333333333333333</v>
      </c>
      <c r="J109" s="24">
        <f>INT(($D$6/10000))+((INT(($D$6/10000)*100)-(INT(($D$6/10000)))*100)/60)+(((($D$6/10000)*10000)-(INT(($D$6/10000)*100)*100))/3600)</f>
        <v>0</v>
      </c>
      <c r="K109" s="25">
        <f>J109+I109</f>
        <v>1.6333333333333333</v>
      </c>
      <c r="L109" s="26">
        <f t="shared" si="33"/>
        <v>6.805555555555555E-2</v>
      </c>
      <c r="M109" s="26"/>
      <c r="N109" s="26">
        <f>M109-L109</f>
        <v>-6.805555555555555E-2</v>
      </c>
      <c r="O109" s="27">
        <f t="shared" si="25"/>
        <v>2015</v>
      </c>
      <c r="P109" s="28">
        <f>IF(O109&gt;40,(O109-40)*$M$6,0)</f>
        <v>0</v>
      </c>
      <c r="Q109" s="28">
        <f>IF(O109&gt;40,N109-P109,N109)</f>
        <v>-6.805555555555555E-2</v>
      </c>
      <c r="R109" s="46" t="e">
        <f>(HOUR(N109)+(MINUTE(N109)/60)+(SECOND(N109)/3600))</f>
        <v>#NUM!</v>
      </c>
      <c r="S109" s="42" t="e">
        <f>$S$7/R109</f>
        <v>#NUM!</v>
      </c>
    </row>
    <row r="110" spans="1:19" s="6" customFormat="1" x14ac:dyDescent="0.2">
      <c r="A110" s="89">
        <v>100</v>
      </c>
      <c r="B110" s="85">
        <v>100</v>
      </c>
      <c r="C110" s="63"/>
      <c r="D110" s="63"/>
      <c r="E110" s="63"/>
      <c r="F110" s="63"/>
      <c r="G110" s="63"/>
      <c r="H110" s="23">
        <v>99</v>
      </c>
      <c r="I110" s="24">
        <f>(INT(($D$7/10000))+((INT(($D$7/10000)*100)-(INT(($D$7/10000)))*100)/60)+(((($D$7/10000)*10000)-(INT(($D$7/10000)*100)*100))/3600))*H110</f>
        <v>1.65</v>
      </c>
      <c r="J110" s="24">
        <f>INT(($D$6/10000))+((INT(($D$6/10000)*100)-(INT(($D$6/10000)))*100)/60)+(((($D$6/10000)*10000)-(INT(($D$6/10000)*100)*100))/3600)</f>
        <v>0</v>
      </c>
      <c r="K110" s="25">
        <f>J110+I110</f>
        <v>1.65</v>
      </c>
      <c r="L110" s="26">
        <f t="shared" si="33"/>
        <v>6.8749999999999992E-2</v>
      </c>
      <c r="M110" s="26"/>
      <c r="N110" s="26">
        <f>M110-L110</f>
        <v>-6.8749999999999992E-2</v>
      </c>
      <c r="O110" s="27">
        <f t="shared" si="25"/>
        <v>2015</v>
      </c>
      <c r="P110" s="28">
        <f>IF(O110&gt;40,(O110-40)*$M$6,0)</f>
        <v>0</v>
      </c>
      <c r="Q110" s="28">
        <f>IF(O110&gt;40,N110-P110,N110)</f>
        <v>-6.8749999999999992E-2</v>
      </c>
      <c r="R110" s="46" t="e">
        <f>(HOUR(N110)+(MINUTE(N110)/60)+(SECOND(N110)/3600))</f>
        <v>#NUM!</v>
      </c>
      <c r="S110" s="42" t="e">
        <f>$S$7/R110</f>
        <v>#NUM!</v>
      </c>
    </row>
    <row r="111" spans="1:19" s="6" customFormat="1" x14ac:dyDescent="0.2">
      <c r="B111" s="2"/>
      <c r="C111" s="58"/>
      <c r="D111" s="2"/>
      <c r="E111" s="58"/>
      <c r="F111" s="58"/>
      <c r="G111" s="2"/>
      <c r="H111" s="2"/>
      <c r="I111" s="2"/>
      <c r="J111" s="2"/>
      <c r="K111" s="2"/>
      <c r="L111" s="2"/>
      <c r="M111" s="2"/>
      <c r="N111" s="4"/>
      <c r="O111" s="5"/>
      <c r="P111" s="4"/>
      <c r="Q111" s="4"/>
      <c r="R111" s="2"/>
      <c r="S111" s="2"/>
    </row>
    <row r="112" spans="1:19" s="6" customFormat="1" x14ac:dyDescent="0.2">
      <c r="B112" s="2"/>
      <c r="C112" s="58"/>
      <c r="D112" s="2"/>
      <c r="E112" s="58"/>
      <c r="F112" s="58"/>
      <c r="G112" s="2"/>
      <c r="H112" s="2"/>
      <c r="I112" s="2"/>
      <c r="J112" s="2"/>
      <c r="K112" s="2"/>
      <c r="L112" s="2"/>
      <c r="M112" s="2"/>
      <c r="N112" s="4"/>
      <c r="O112" s="5"/>
      <c r="P112" s="4"/>
      <c r="Q112" s="4"/>
      <c r="R112" s="2"/>
      <c r="S112" s="2"/>
    </row>
    <row r="113" spans="2:19" s="6" customFormat="1" x14ac:dyDescent="0.2">
      <c r="B113" s="2"/>
      <c r="C113" s="58"/>
      <c r="D113" s="2"/>
      <c r="E113" s="58"/>
      <c r="F113" s="58"/>
      <c r="G113" s="2"/>
      <c r="H113" s="2"/>
      <c r="I113" s="2"/>
      <c r="J113" s="2"/>
      <c r="K113" s="2"/>
      <c r="L113" s="2"/>
      <c r="M113" s="2"/>
      <c r="N113" s="4"/>
      <c r="O113" s="5"/>
      <c r="P113" s="4"/>
      <c r="Q113" s="4"/>
      <c r="R113" s="2"/>
      <c r="S113" s="2"/>
    </row>
    <row r="114" spans="2:19" s="6" customFormat="1" x14ac:dyDescent="0.2">
      <c r="C114" s="59"/>
      <c r="E114" s="59"/>
      <c r="F114" s="59"/>
      <c r="O114" s="7"/>
    </row>
    <row r="115" spans="2:19" s="6" customFormat="1" x14ac:dyDescent="0.2">
      <c r="C115" s="59"/>
      <c r="E115" s="59"/>
      <c r="F115" s="59"/>
      <c r="O115" s="7"/>
    </row>
    <row r="116" spans="2:19" s="6" customFormat="1" x14ac:dyDescent="0.2">
      <c r="C116" s="59"/>
      <c r="E116" s="59"/>
      <c r="F116" s="59"/>
      <c r="O116" s="7"/>
    </row>
    <row r="117" spans="2:19" s="6" customFormat="1" x14ac:dyDescent="0.2">
      <c r="C117" s="59"/>
      <c r="E117" s="59"/>
      <c r="F117" s="59"/>
      <c r="O117" s="7"/>
    </row>
    <row r="118" spans="2:19" s="6" customFormat="1" x14ac:dyDescent="0.2">
      <c r="C118" s="59"/>
      <c r="E118" s="59"/>
      <c r="F118" s="59"/>
      <c r="O118" s="7"/>
    </row>
    <row r="119" spans="2:19" s="6" customFormat="1" x14ac:dyDescent="0.2">
      <c r="C119" s="59"/>
      <c r="E119" s="59"/>
      <c r="F119" s="59"/>
      <c r="O119" s="7"/>
    </row>
    <row r="120" spans="2:19" s="6" customFormat="1" x14ac:dyDescent="0.2">
      <c r="C120" s="59"/>
      <c r="E120" s="59"/>
      <c r="F120" s="59"/>
      <c r="O120" s="7"/>
    </row>
    <row r="121" spans="2:19" s="6" customFormat="1" x14ac:dyDescent="0.2">
      <c r="C121" s="59"/>
      <c r="E121" s="59"/>
      <c r="F121" s="59"/>
      <c r="O121" s="7"/>
    </row>
    <row r="122" spans="2:19" s="6" customFormat="1" x14ac:dyDescent="0.2">
      <c r="C122" s="59"/>
      <c r="E122" s="59"/>
      <c r="F122" s="59"/>
      <c r="O122" s="7"/>
    </row>
    <row r="123" spans="2:19" s="6" customFormat="1" x14ac:dyDescent="0.2">
      <c r="C123" s="59"/>
      <c r="E123" s="59"/>
      <c r="F123" s="59"/>
      <c r="O123" s="7"/>
    </row>
    <row r="124" spans="2:19" s="6" customFormat="1" x14ac:dyDescent="0.2">
      <c r="C124" s="59"/>
      <c r="E124" s="59"/>
      <c r="F124" s="59"/>
      <c r="O124" s="7"/>
    </row>
    <row r="125" spans="2:19" s="6" customFormat="1" x14ac:dyDescent="0.2">
      <c r="C125" s="59"/>
      <c r="E125" s="59"/>
      <c r="F125" s="59"/>
      <c r="O125" s="7"/>
    </row>
    <row r="126" spans="2:19" s="6" customFormat="1" x14ac:dyDescent="0.2">
      <c r="C126" s="59"/>
      <c r="E126" s="59"/>
      <c r="F126" s="59"/>
      <c r="O126" s="7"/>
    </row>
    <row r="127" spans="2:19" s="6" customFormat="1" x14ac:dyDescent="0.2">
      <c r="C127" s="59"/>
      <c r="E127" s="59"/>
      <c r="F127" s="59"/>
      <c r="O127" s="7"/>
    </row>
    <row r="128" spans="2:19" s="6" customFormat="1" x14ac:dyDescent="0.2">
      <c r="C128" s="59"/>
      <c r="E128" s="59"/>
      <c r="F128" s="59"/>
      <c r="O128" s="7"/>
    </row>
    <row r="129" spans="3:15" s="6" customFormat="1" x14ac:dyDescent="0.2">
      <c r="C129" s="59"/>
      <c r="E129" s="59"/>
      <c r="F129" s="59"/>
      <c r="O129" s="7"/>
    </row>
    <row r="130" spans="3:15" s="6" customFormat="1" x14ac:dyDescent="0.2">
      <c r="C130" s="59"/>
      <c r="E130" s="59"/>
      <c r="F130" s="59"/>
      <c r="O130" s="7"/>
    </row>
    <row r="131" spans="3:15" s="6" customFormat="1" x14ac:dyDescent="0.2">
      <c r="C131" s="59"/>
      <c r="E131" s="59"/>
      <c r="F131" s="59"/>
      <c r="O131" s="7"/>
    </row>
    <row r="132" spans="3:15" s="6" customFormat="1" x14ac:dyDescent="0.2">
      <c r="C132" s="59"/>
      <c r="E132" s="59"/>
      <c r="F132" s="59"/>
      <c r="O132" s="7"/>
    </row>
    <row r="133" spans="3:15" s="6" customFormat="1" x14ac:dyDescent="0.2">
      <c r="C133" s="59"/>
      <c r="E133" s="59"/>
      <c r="F133" s="59"/>
      <c r="O133" s="7"/>
    </row>
    <row r="134" spans="3:15" s="6" customFormat="1" x14ac:dyDescent="0.2">
      <c r="C134" s="59"/>
      <c r="E134" s="59"/>
      <c r="F134" s="59"/>
      <c r="O134" s="7"/>
    </row>
    <row r="135" spans="3:15" s="6" customFormat="1" x14ac:dyDescent="0.2">
      <c r="C135" s="59"/>
      <c r="E135" s="59"/>
      <c r="F135" s="59"/>
      <c r="O135" s="7"/>
    </row>
  </sheetData>
  <autoFilter ref="B10:Q113">
    <sortState xmlns:xlrd2="http://schemas.microsoft.com/office/spreadsheetml/2017/richdata2" ref="B13:Q159">
      <sortCondition ref="H12:H159"/>
    </sortState>
  </autoFilter>
  <mergeCells count="6">
    <mergeCell ref="B3:S3"/>
    <mergeCell ref="B4:S4"/>
    <mergeCell ref="D6:G6"/>
    <mergeCell ref="D7:G7"/>
    <mergeCell ref="B6:C6"/>
    <mergeCell ref="B7:C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187"/>
  <sheetViews>
    <sheetView topLeftCell="A8" zoomScale="115" workbookViewId="0">
      <selection activeCell="B14" sqref="B14"/>
    </sheetView>
  </sheetViews>
  <sheetFormatPr defaultRowHeight="12.75" x14ac:dyDescent="0.2"/>
  <cols>
    <col min="1" max="1" width="11.42578125" customWidth="1"/>
    <col min="2" max="2" width="26.7109375" bestFit="1" customWidth="1"/>
    <col min="3" max="3" width="9.42578125" hidden="1" customWidth="1"/>
    <col min="4" max="4" width="7" hidden="1" customWidth="1"/>
    <col min="5" max="5" width="10.28515625" hidden="1" customWidth="1"/>
    <col min="6" max="6" width="4.85546875" hidden="1" customWidth="1"/>
    <col min="7" max="7" width="6" hidden="1" customWidth="1"/>
    <col min="8" max="8" width="4.28515625" hidden="1" customWidth="1"/>
    <col min="9" max="9" width="7" hidden="1" customWidth="1"/>
    <col min="10" max="10" width="15.7109375" hidden="1" customWidth="1"/>
    <col min="11" max="11" width="17.140625" hidden="1" customWidth="1"/>
    <col min="12" max="12" width="15.85546875" customWidth="1"/>
    <col min="13" max="13" width="11.85546875" style="1" hidden="1" customWidth="1"/>
    <col min="14" max="15" width="14.28515625" hidden="1" customWidth="1"/>
    <col min="16" max="16" width="11.42578125" customWidth="1"/>
    <col min="17" max="17" width="12" hidden="1" customWidth="1"/>
    <col min="18" max="18" width="11.7109375" customWidth="1"/>
    <col min="19" max="256" width="11.42578125" customWidth="1"/>
  </cols>
  <sheetData>
    <row r="1" spans="1:18" s="6" customFormat="1" x14ac:dyDescent="0.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4"/>
      <c r="M1" s="5"/>
      <c r="N1" s="4"/>
      <c r="O1" s="4"/>
      <c r="P1" s="2"/>
      <c r="Q1" s="2"/>
      <c r="R1" s="2"/>
    </row>
    <row r="2" spans="1:18" s="6" customFormat="1" x14ac:dyDescent="0.2">
      <c r="M2" s="7"/>
    </row>
    <row r="3" spans="1:18" s="6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5"/>
      <c r="N3" s="4"/>
      <c r="O3" s="4"/>
      <c r="P3" s="2"/>
      <c r="Q3" s="2"/>
      <c r="R3" s="2"/>
    </row>
    <row r="4" spans="1:18" s="6" customFormat="1" x14ac:dyDescent="0.2">
      <c r="M4" s="7"/>
      <c r="P4" s="8"/>
      <c r="Q4" s="41"/>
    </row>
    <row r="5" spans="1:18" s="6" customFormat="1" x14ac:dyDescent="0.2">
      <c r="M5" s="7"/>
    </row>
    <row r="6" spans="1:18" s="6" customFormat="1" ht="13.5" thickBot="1" x14ac:dyDescent="0.25">
      <c r="M6" s="7"/>
      <c r="N6" s="8"/>
    </row>
    <row r="7" spans="1:18" s="6" customFormat="1" ht="13.5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9" t="s">
        <v>14</v>
      </c>
      <c r="L7" s="4"/>
      <c r="M7" s="5"/>
      <c r="N7" s="4"/>
      <c r="O7" s="4"/>
      <c r="P7" s="2"/>
      <c r="Q7" s="2"/>
      <c r="R7" s="2"/>
    </row>
    <row r="8" spans="1:18" s="6" customFormat="1" ht="21" thickBot="1" x14ac:dyDescent="0.35">
      <c r="A8" s="117" t="s">
        <v>7</v>
      </c>
      <c r="B8" s="118"/>
      <c r="C8" s="110">
        <v>0</v>
      </c>
      <c r="D8" s="111"/>
      <c r="E8" s="112"/>
      <c r="F8" s="2"/>
      <c r="G8" s="2"/>
      <c r="H8" s="2"/>
      <c r="I8" s="2"/>
      <c r="J8" s="2"/>
      <c r="K8" s="10">
        <v>1.3888888888888889E-4</v>
      </c>
      <c r="L8" s="4"/>
      <c r="M8" s="5"/>
      <c r="N8" s="4"/>
      <c r="O8" s="4"/>
      <c r="P8" s="2"/>
      <c r="Q8" s="2"/>
      <c r="R8" s="2"/>
    </row>
    <row r="9" spans="1:18" s="6" customFormat="1" ht="16.5" thickBot="1" x14ac:dyDescent="0.3">
      <c r="A9" s="119" t="s">
        <v>8</v>
      </c>
      <c r="B9" s="120"/>
      <c r="C9" s="110">
        <v>200</v>
      </c>
      <c r="D9" s="111"/>
      <c r="E9" s="112"/>
      <c r="F9" s="2"/>
      <c r="G9" s="2"/>
      <c r="H9" s="2"/>
      <c r="I9" s="2"/>
      <c r="J9" s="2"/>
      <c r="K9" s="2"/>
      <c r="L9" s="4"/>
      <c r="M9" s="5"/>
      <c r="N9" s="4"/>
      <c r="O9" s="4"/>
      <c r="P9" s="6" t="s">
        <v>9</v>
      </c>
      <c r="R9" s="12">
        <v>23.5</v>
      </c>
    </row>
    <row r="10" spans="1:18" s="6" customForma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5"/>
      <c r="N10" s="4"/>
      <c r="O10" s="4"/>
      <c r="P10" s="2"/>
      <c r="Q10" s="2"/>
      <c r="R10" s="2"/>
    </row>
    <row r="11" spans="1:18" s="6" customFormat="1" ht="13.5" thickBot="1" x14ac:dyDescent="0.25">
      <c r="A11" s="2"/>
      <c r="B11" s="43"/>
      <c r="C11" s="2"/>
      <c r="D11" s="2"/>
      <c r="E11" s="2"/>
      <c r="F11" s="2"/>
      <c r="G11" s="2"/>
      <c r="H11" s="2"/>
      <c r="I11" s="2"/>
      <c r="J11" s="2"/>
      <c r="K11" s="2"/>
      <c r="L11" s="4"/>
      <c r="M11" s="5"/>
      <c r="N11" s="4"/>
      <c r="O11" s="4"/>
      <c r="P11" s="2"/>
      <c r="Q11" s="2"/>
      <c r="R11" s="11"/>
    </row>
    <row r="12" spans="1:18" s="6" customFormat="1" ht="26.25" thickBot="1" x14ac:dyDescent="0.25">
      <c r="A12" s="13" t="s">
        <v>0</v>
      </c>
      <c r="B12" s="14" t="s">
        <v>1</v>
      </c>
      <c r="C12" s="14" t="s">
        <v>10</v>
      </c>
      <c r="D12" s="14" t="s">
        <v>5</v>
      </c>
      <c r="E12" s="14" t="s">
        <v>6</v>
      </c>
      <c r="F12" s="14"/>
      <c r="G12" s="14"/>
      <c r="H12" s="14"/>
      <c r="I12" s="14"/>
      <c r="J12" s="15" t="s">
        <v>3</v>
      </c>
      <c r="K12" s="16" t="s">
        <v>13</v>
      </c>
      <c r="L12" s="17" t="s">
        <v>2</v>
      </c>
      <c r="M12" s="18"/>
      <c r="N12" s="19" t="s">
        <v>11</v>
      </c>
      <c r="O12" s="17" t="s">
        <v>12</v>
      </c>
      <c r="P12" s="20" t="s">
        <v>4</v>
      </c>
      <c r="Q12" s="21"/>
      <c r="R12" s="45" t="s">
        <v>15</v>
      </c>
    </row>
    <row r="13" spans="1:18" s="6" customFormat="1" x14ac:dyDescent="0.2">
      <c r="A13" s="22"/>
      <c r="B13" s="23"/>
      <c r="C13" s="31"/>
      <c r="D13" s="23"/>
      <c r="E13" s="23"/>
      <c r="F13" s="23"/>
      <c r="G13" s="24"/>
      <c r="H13" s="24"/>
      <c r="I13" s="25"/>
      <c r="J13" s="26"/>
      <c r="K13" s="26"/>
      <c r="L13" s="26"/>
      <c r="M13" s="27">
        <f t="shared" ref="M13:M44" si="0">2009-C13</f>
        <v>2009</v>
      </c>
      <c r="N13" s="28">
        <f t="shared" ref="N13:N44" si="1">IF(M13&gt;40,(M13-40)*$K$8,0)</f>
        <v>0.27347222222222223</v>
      </c>
      <c r="O13" s="28">
        <f t="shared" ref="O13:O44" si="2">IF(M13&gt;40,L13-N13,L13)</f>
        <v>-0.27347222222222223</v>
      </c>
      <c r="P13" s="48">
        <v>1</v>
      </c>
      <c r="Q13" s="46">
        <f>(HOUR(L13)+(MINUTE(L13)/60)+(SECOND(L13)/3600))</f>
        <v>0</v>
      </c>
      <c r="R13" s="44" t="e">
        <f t="shared" ref="R13:R44" si="3">$R$9/Q13</f>
        <v>#DIV/0!</v>
      </c>
    </row>
    <row r="14" spans="1:18" s="6" customFormat="1" x14ac:dyDescent="0.2">
      <c r="A14" s="22"/>
      <c r="B14" s="23"/>
      <c r="C14" s="23"/>
      <c r="D14" s="23"/>
      <c r="E14" s="23"/>
      <c r="F14" s="23"/>
      <c r="G14" s="24"/>
      <c r="H14" s="24"/>
      <c r="I14" s="25"/>
      <c r="J14" s="26"/>
      <c r="K14" s="26"/>
      <c r="L14" s="26"/>
      <c r="M14" s="27">
        <f t="shared" si="0"/>
        <v>2009</v>
      </c>
      <c r="N14" s="28">
        <f t="shared" si="1"/>
        <v>0.27347222222222223</v>
      </c>
      <c r="O14" s="28">
        <f t="shared" si="2"/>
        <v>-0.27347222222222223</v>
      </c>
      <c r="P14" s="48">
        <v>2</v>
      </c>
      <c r="Q14" s="47" t="e">
        <f>(HOUR(O14)+(MINUTE(O14)/60)+(SECOND(O14)/3600))</f>
        <v>#NUM!</v>
      </c>
      <c r="R14" s="44" t="e">
        <f t="shared" si="3"/>
        <v>#NUM!</v>
      </c>
    </row>
    <row r="15" spans="1:18" s="6" customFormat="1" x14ac:dyDescent="0.2">
      <c r="A15" s="22"/>
      <c r="B15" s="23"/>
      <c r="C15" s="23"/>
      <c r="D15" s="23"/>
      <c r="E15" s="23"/>
      <c r="F15" s="23"/>
      <c r="G15" s="24"/>
      <c r="H15" s="24"/>
      <c r="I15" s="25"/>
      <c r="J15" s="26"/>
      <c r="K15" s="26"/>
      <c r="L15" s="26"/>
      <c r="M15" s="27">
        <f t="shared" si="0"/>
        <v>2009</v>
      </c>
      <c r="N15" s="28">
        <f t="shared" si="1"/>
        <v>0.27347222222222223</v>
      </c>
      <c r="O15" s="28">
        <f t="shared" si="2"/>
        <v>-0.27347222222222223</v>
      </c>
      <c r="P15" s="48">
        <v>3</v>
      </c>
      <c r="Q15" s="46">
        <f t="shared" ref="Q15:Q22" si="4">(HOUR(L15)+(MINUTE(L15)/60)+(SECOND(L15)/3600))</f>
        <v>0</v>
      </c>
      <c r="R15" s="44" t="e">
        <f t="shared" si="3"/>
        <v>#DIV/0!</v>
      </c>
    </row>
    <row r="16" spans="1:18" s="6" customFormat="1" x14ac:dyDescent="0.2">
      <c r="A16" s="22"/>
      <c r="B16" s="23"/>
      <c r="C16" s="23"/>
      <c r="D16" s="23"/>
      <c r="E16" s="23"/>
      <c r="F16" s="23"/>
      <c r="G16" s="24"/>
      <c r="H16" s="24"/>
      <c r="I16" s="25"/>
      <c r="J16" s="26"/>
      <c r="K16" s="26"/>
      <c r="L16" s="26"/>
      <c r="M16" s="27">
        <f t="shared" si="0"/>
        <v>2009</v>
      </c>
      <c r="N16" s="28">
        <f t="shared" si="1"/>
        <v>0.27347222222222223</v>
      </c>
      <c r="O16" s="28">
        <f t="shared" si="2"/>
        <v>-0.27347222222222223</v>
      </c>
      <c r="P16" s="48">
        <v>4</v>
      </c>
      <c r="Q16" s="46">
        <f t="shared" si="4"/>
        <v>0</v>
      </c>
      <c r="R16" s="44" t="e">
        <f t="shared" si="3"/>
        <v>#DIV/0!</v>
      </c>
    </row>
    <row r="17" spans="1:18" s="6" customFormat="1" x14ac:dyDescent="0.2">
      <c r="A17" s="22"/>
      <c r="B17" s="23"/>
      <c r="C17" s="23"/>
      <c r="D17" s="23"/>
      <c r="E17" s="23"/>
      <c r="F17" s="23"/>
      <c r="G17" s="24"/>
      <c r="H17" s="24"/>
      <c r="I17" s="25"/>
      <c r="J17" s="26"/>
      <c r="K17" s="26"/>
      <c r="L17" s="26"/>
      <c r="M17" s="27">
        <f t="shared" si="0"/>
        <v>2009</v>
      </c>
      <c r="N17" s="28">
        <f t="shared" si="1"/>
        <v>0.27347222222222223</v>
      </c>
      <c r="O17" s="28">
        <f t="shared" si="2"/>
        <v>-0.27347222222222223</v>
      </c>
      <c r="P17" s="48">
        <v>5</v>
      </c>
      <c r="Q17" s="46">
        <f t="shared" si="4"/>
        <v>0</v>
      </c>
      <c r="R17" s="44" t="e">
        <f t="shared" si="3"/>
        <v>#DIV/0!</v>
      </c>
    </row>
    <row r="18" spans="1:18" s="6" customFormat="1" x14ac:dyDescent="0.2">
      <c r="A18" s="22"/>
      <c r="B18" s="23"/>
      <c r="C18" s="23"/>
      <c r="D18" s="23"/>
      <c r="E18" s="23"/>
      <c r="F18" s="23"/>
      <c r="G18" s="24"/>
      <c r="H18" s="24"/>
      <c r="I18" s="25"/>
      <c r="J18" s="26"/>
      <c r="K18" s="26"/>
      <c r="L18" s="26"/>
      <c r="M18" s="27">
        <f t="shared" si="0"/>
        <v>2009</v>
      </c>
      <c r="N18" s="28">
        <f t="shared" si="1"/>
        <v>0.27347222222222223</v>
      </c>
      <c r="O18" s="28">
        <f t="shared" si="2"/>
        <v>-0.27347222222222223</v>
      </c>
      <c r="P18" s="48">
        <v>6</v>
      </c>
      <c r="Q18" s="46">
        <f t="shared" si="4"/>
        <v>0</v>
      </c>
      <c r="R18" s="44" t="e">
        <f t="shared" si="3"/>
        <v>#DIV/0!</v>
      </c>
    </row>
    <row r="19" spans="1:18" s="6" customFormat="1" x14ac:dyDescent="0.2">
      <c r="A19" s="22"/>
      <c r="B19" s="23"/>
      <c r="C19" s="23"/>
      <c r="D19" s="23"/>
      <c r="E19" s="32"/>
      <c r="F19" s="23"/>
      <c r="G19" s="24"/>
      <c r="H19" s="24"/>
      <c r="I19" s="25"/>
      <c r="J19" s="26"/>
      <c r="K19" s="26"/>
      <c r="L19" s="26"/>
      <c r="M19" s="27">
        <f t="shared" si="0"/>
        <v>2009</v>
      </c>
      <c r="N19" s="28">
        <f t="shared" si="1"/>
        <v>0.27347222222222223</v>
      </c>
      <c r="O19" s="28">
        <f t="shared" si="2"/>
        <v>-0.27347222222222223</v>
      </c>
      <c r="P19" s="48">
        <v>7</v>
      </c>
      <c r="Q19" s="46">
        <f t="shared" si="4"/>
        <v>0</v>
      </c>
      <c r="R19" s="44" t="e">
        <f t="shared" si="3"/>
        <v>#DIV/0!</v>
      </c>
    </row>
    <row r="20" spans="1:18" s="6" customFormat="1" x14ac:dyDescent="0.2">
      <c r="A20" s="22"/>
      <c r="B20" s="23"/>
      <c r="C20" s="23"/>
      <c r="D20" s="23"/>
      <c r="E20" s="23"/>
      <c r="F20" s="23"/>
      <c r="G20" s="24"/>
      <c r="H20" s="24"/>
      <c r="I20" s="25"/>
      <c r="J20" s="26"/>
      <c r="K20" s="26"/>
      <c r="L20" s="26"/>
      <c r="M20" s="27">
        <f t="shared" si="0"/>
        <v>2009</v>
      </c>
      <c r="N20" s="28">
        <f t="shared" si="1"/>
        <v>0.27347222222222223</v>
      </c>
      <c r="O20" s="28">
        <f t="shared" si="2"/>
        <v>-0.27347222222222223</v>
      </c>
      <c r="P20" s="48">
        <v>8</v>
      </c>
      <c r="Q20" s="46">
        <f t="shared" si="4"/>
        <v>0</v>
      </c>
      <c r="R20" s="44" t="e">
        <f t="shared" si="3"/>
        <v>#DIV/0!</v>
      </c>
    </row>
    <row r="21" spans="1:18" s="6" customFormat="1" x14ac:dyDescent="0.2">
      <c r="A21" s="22"/>
      <c r="B21" s="23"/>
      <c r="C21" s="23"/>
      <c r="D21" s="23"/>
      <c r="E21" s="23"/>
      <c r="F21" s="23"/>
      <c r="G21" s="24"/>
      <c r="H21" s="24"/>
      <c r="I21" s="25"/>
      <c r="J21" s="26"/>
      <c r="K21" s="26"/>
      <c r="L21" s="26"/>
      <c r="M21" s="27">
        <f t="shared" si="0"/>
        <v>2009</v>
      </c>
      <c r="N21" s="28">
        <f t="shared" si="1"/>
        <v>0.27347222222222223</v>
      </c>
      <c r="O21" s="28">
        <f t="shared" si="2"/>
        <v>-0.27347222222222223</v>
      </c>
      <c r="P21" s="48">
        <v>9</v>
      </c>
      <c r="Q21" s="46">
        <f t="shared" si="4"/>
        <v>0</v>
      </c>
      <c r="R21" s="44" t="e">
        <f t="shared" si="3"/>
        <v>#DIV/0!</v>
      </c>
    </row>
    <row r="22" spans="1:18" s="6" customFormat="1" x14ac:dyDescent="0.2">
      <c r="A22" s="22"/>
      <c r="B22" s="23"/>
      <c r="C22" s="23"/>
      <c r="D22" s="23"/>
      <c r="E22" s="23"/>
      <c r="F22" s="23"/>
      <c r="G22" s="24"/>
      <c r="H22" s="24"/>
      <c r="I22" s="25"/>
      <c r="J22" s="26"/>
      <c r="K22" s="26"/>
      <c r="L22" s="26"/>
      <c r="M22" s="27">
        <f t="shared" si="0"/>
        <v>2009</v>
      </c>
      <c r="N22" s="28">
        <f t="shared" si="1"/>
        <v>0.27347222222222223</v>
      </c>
      <c r="O22" s="28">
        <f t="shared" si="2"/>
        <v>-0.27347222222222223</v>
      </c>
      <c r="P22" s="48">
        <v>10</v>
      </c>
      <c r="Q22" s="46">
        <f t="shared" si="4"/>
        <v>0</v>
      </c>
      <c r="R22" s="44" t="e">
        <f t="shared" si="3"/>
        <v>#DIV/0!</v>
      </c>
    </row>
    <row r="23" spans="1:18" s="6" customFormat="1" x14ac:dyDescent="0.2">
      <c r="A23" s="22"/>
      <c r="B23" s="31"/>
      <c r="C23" s="23"/>
      <c r="D23" s="23"/>
      <c r="E23" s="23"/>
      <c r="F23" s="23"/>
      <c r="G23" s="24"/>
      <c r="H23" s="24"/>
      <c r="I23" s="25"/>
      <c r="J23" s="26"/>
      <c r="K23" s="26"/>
      <c r="L23" s="26"/>
      <c r="M23" s="27">
        <f t="shared" si="0"/>
        <v>2009</v>
      </c>
      <c r="N23" s="28">
        <f t="shared" si="1"/>
        <v>0.27347222222222223</v>
      </c>
      <c r="O23" s="28">
        <f t="shared" si="2"/>
        <v>-0.27347222222222223</v>
      </c>
      <c r="P23" s="48">
        <v>11</v>
      </c>
      <c r="Q23" s="47" t="e">
        <f>(HOUR(O23)+(MINUTE(O23)/60)+(SECOND(O23)/3600))</f>
        <v>#NUM!</v>
      </c>
      <c r="R23" s="44" t="e">
        <f t="shared" si="3"/>
        <v>#NUM!</v>
      </c>
    </row>
    <row r="24" spans="1:18" s="6" customFormat="1" x14ac:dyDescent="0.2">
      <c r="A24" s="22"/>
      <c r="B24" s="30"/>
      <c r="C24" s="23"/>
      <c r="D24" s="23"/>
      <c r="E24" s="23"/>
      <c r="F24" s="23"/>
      <c r="G24" s="24"/>
      <c r="H24" s="24"/>
      <c r="I24" s="25"/>
      <c r="J24" s="26"/>
      <c r="K24" s="26"/>
      <c r="L24" s="26"/>
      <c r="M24" s="27">
        <f t="shared" si="0"/>
        <v>2009</v>
      </c>
      <c r="N24" s="28">
        <f t="shared" si="1"/>
        <v>0.27347222222222223</v>
      </c>
      <c r="O24" s="28">
        <f t="shared" si="2"/>
        <v>-0.27347222222222223</v>
      </c>
      <c r="P24" s="48">
        <v>12</v>
      </c>
      <c r="Q24" s="46">
        <f>(HOUR(L24)+(MINUTE(L24)/60)+(SECOND(L24)/3600))</f>
        <v>0</v>
      </c>
      <c r="R24" s="44" t="e">
        <f t="shared" si="3"/>
        <v>#DIV/0!</v>
      </c>
    </row>
    <row r="25" spans="1:18" s="6" customFormat="1" x14ac:dyDescent="0.2">
      <c r="A25" s="22"/>
      <c r="B25" s="31"/>
      <c r="C25" s="23"/>
      <c r="D25" s="23"/>
      <c r="E25" s="23"/>
      <c r="F25" s="23"/>
      <c r="G25" s="24"/>
      <c r="H25" s="24"/>
      <c r="I25" s="25"/>
      <c r="J25" s="26"/>
      <c r="K25" s="26"/>
      <c r="L25" s="26"/>
      <c r="M25" s="27">
        <f t="shared" si="0"/>
        <v>2009</v>
      </c>
      <c r="N25" s="28">
        <f t="shared" si="1"/>
        <v>0.27347222222222223</v>
      </c>
      <c r="O25" s="28">
        <f t="shared" si="2"/>
        <v>-0.27347222222222223</v>
      </c>
      <c r="P25" s="48">
        <v>13</v>
      </c>
      <c r="Q25" s="46">
        <f>(HOUR(L25)+(MINUTE(L25)/60)+(SECOND(L25)/3600))</f>
        <v>0</v>
      </c>
      <c r="R25" s="44" t="e">
        <f t="shared" si="3"/>
        <v>#DIV/0!</v>
      </c>
    </row>
    <row r="26" spans="1:18" s="6" customFormat="1" x14ac:dyDescent="0.2">
      <c r="A26" s="22"/>
      <c r="B26" s="31"/>
      <c r="C26" s="23"/>
      <c r="D26" s="23"/>
      <c r="E26" s="32"/>
      <c r="F26" s="23"/>
      <c r="G26" s="24"/>
      <c r="H26" s="24"/>
      <c r="I26" s="25"/>
      <c r="J26" s="26"/>
      <c r="K26" s="26"/>
      <c r="L26" s="26"/>
      <c r="M26" s="27">
        <f t="shared" si="0"/>
        <v>2009</v>
      </c>
      <c r="N26" s="28">
        <f t="shared" si="1"/>
        <v>0.27347222222222223</v>
      </c>
      <c r="O26" s="28">
        <f t="shared" si="2"/>
        <v>-0.27347222222222223</v>
      </c>
      <c r="P26" s="48">
        <v>14</v>
      </c>
      <c r="Q26" s="47" t="e">
        <f>(HOUR(O26)+(MINUTE(O26)/60)+(SECOND(O26)/3600))</f>
        <v>#NUM!</v>
      </c>
      <c r="R26" s="44" t="e">
        <f t="shared" si="3"/>
        <v>#NUM!</v>
      </c>
    </row>
    <row r="27" spans="1:18" s="6" customFormat="1" x14ac:dyDescent="0.2">
      <c r="A27" s="22"/>
      <c r="B27" s="23"/>
      <c r="C27" s="31"/>
      <c r="D27" s="23"/>
      <c r="E27" s="23"/>
      <c r="F27" s="23"/>
      <c r="G27" s="24"/>
      <c r="H27" s="24"/>
      <c r="I27" s="25"/>
      <c r="J27" s="26"/>
      <c r="K27" s="26"/>
      <c r="L27" s="26"/>
      <c r="M27" s="27">
        <f t="shared" si="0"/>
        <v>2009</v>
      </c>
      <c r="N27" s="28">
        <f t="shared" si="1"/>
        <v>0.27347222222222223</v>
      </c>
      <c r="O27" s="28">
        <f t="shared" si="2"/>
        <v>-0.27347222222222223</v>
      </c>
      <c r="P27" s="48">
        <v>15</v>
      </c>
      <c r="Q27" s="46">
        <f>(HOUR(L27)+(MINUTE(L27)/60)+(SECOND(L27)/3600))</f>
        <v>0</v>
      </c>
      <c r="R27" s="44" t="e">
        <f t="shared" si="3"/>
        <v>#DIV/0!</v>
      </c>
    </row>
    <row r="28" spans="1:18" s="6" customFormat="1" x14ac:dyDescent="0.2">
      <c r="A28" s="22"/>
      <c r="B28" s="23"/>
      <c r="C28" s="31"/>
      <c r="D28" s="23"/>
      <c r="E28" s="23"/>
      <c r="F28" s="23"/>
      <c r="G28" s="24"/>
      <c r="H28" s="24"/>
      <c r="I28" s="25"/>
      <c r="J28" s="26"/>
      <c r="K28" s="26"/>
      <c r="L28" s="26"/>
      <c r="M28" s="27">
        <f t="shared" si="0"/>
        <v>2009</v>
      </c>
      <c r="N28" s="28">
        <f t="shared" si="1"/>
        <v>0.27347222222222223</v>
      </c>
      <c r="O28" s="28">
        <f t="shared" si="2"/>
        <v>-0.27347222222222223</v>
      </c>
      <c r="P28" s="48">
        <v>16</v>
      </c>
      <c r="Q28" s="46">
        <f>(HOUR(L28)+(MINUTE(L28)/60)+(SECOND(L28)/3600))</f>
        <v>0</v>
      </c>
      <c r="R28" s="44" t="e">
        <f t="shared" si="3"/>
        <v>#DIV/0!</v>
      </c>
    </row>
    <row r="29" spans="1:18" s="6" customFormat="1" x14ac:dyDescent="0.2">
      <c r="A29" s="22"/>
      <c r="B29" s="23"/>
      <c r="C29" s="23"/>
      <c r="D29" s="23"/>
      <c r="E29" s="23"/>
      <c r="F29" s="23"/>
      <c r="G29" s="24"/>
      <c r="H29" s="24"/>
      <c r="I29" s="25"/>
      <c r="J29" s="26"/>
      <c r="K29" s="26"/>
      <c r="L29" s="26"/>
      <c r="M29" s="27">
        <f t="shared" si="0"/>
        <v>2009</v>
      </c>
      <c r="N29" s="28">
        <f t="shared" si="1"/>
        <v>0.27347222222222223</v>
      </c>
      <c r="O29" s="28">
        <f t="shared" si="2"/>
        <v>-0.27347222222222223</v>
      </c>
      <c r="P29" s="48">
        <v>17</v>
      </c>
      <c r="Q29" s="47" t="e">
        <f>(HOUR(O29)+(MINUTE(O29)/60)+(SECOND(O29)/3600))</f>
        <v>#NUM!</v>
      </c>
      <c r="R29" s="44" t="e">
        <f t="shared" si="3"/>
        <v>#NUM!</v>
      </c>
    </row>
    <row r="30" spans="1:18" s="6" customFormat="1" x14ac:dyDescent="0.2">
      <c r="A30" s="22"/>
      <c r="B30" s="23"/>
      <c r="C30" s="23"/>
      <c r="D30" s="23"/>
      <c r="E30" s="23"/>
      <c r="F30" s="23"/>
      <c r="G30" s="24"/>
      <c r="H30" s="24"/>
      <c r="I30" s="25"/>
      <c r="J30" s="26"/>
      <c r="K30" s="26"/>
      <c r="L30" s="26"/>
      <c r="M30" s="27">
        <f t="shared" si="0"/>
        <v>2009</v>
      </c>
      <c r="N30" s="28">
        <f t="shared" si="1"/>
        <v>0.27347222222222223</v>
      </c>
      <c r="O30" s="28">
        <f t="shared" si="2"/>
        <v>-0.27347222222222223</v>
      </c>
      <c r="P30" s="48">
        <v>18</v>
      </c>
      <c r="Q30" s="46">
        <f t="shared" ref="Q30:Q43" si="5">(HOUR(L30)+(MINUTE(L30)/60)+(SECOND(L30)/3600))</f>
        <v>0</v>
      </c>
      <c r="R30" s="44" t="e">
        <f t="shared" si="3"/>
        <v>#DIV/0!</v>
      </c>
    </row>
    <row r="31" spans="1:18" s="6" customFormat="1" x14ac:dyDescent="0.2">
      <c r="A31" s="22"/>
      <c r="B31" s="23"/>
      <c r="C31" s="23"/>
      <c r="D31" s="23"/>
      <c r="E31" s="32"/>
      <c r="F31" s="23"/>
      <c r="G31" s="24"/>
      <c r="H31" s="24"/>
      <c r="I31" s="25"/>
      <c r="J31" s="26"/>
      <c r="K31" s="26"/>
      <c r="L31" s="26"/>
      <c r="M31" s="27">
        <f t="shared" si="0"/>
        <v>2009</v>
      </c>
      <c r="N31" s="28">
        <f t="shared" si="1"/>
        <v>0.27347222222222223</v>
      </c>
      <c r="O31" s="28">
        <f t="shared" si="2"/>
        <v>-0.27347222222222223</v>
      </c>
      <c r="P31" s="48">
        <v>19</v>
      </c>
      <c r="Q31" s="46">
        <f t="shared" si="5"/>
        <v>0</v>
      </c>
      <c r="R31" s="44" t="e">
        <f t="shared" si="3"/>
        <v>#DIV/0!</v>
      </c>
    </row>
    <row r="32" spans="1:18" s="6" customFormat="1" x14ac:dyDescent="0.2">
      <c r="A32" s="22"/>
      <c r="B32" s="23"/>
      <c r="C32" s="23"/>
      <c r="D32" s="23"/>
      <c r="E32" s="23"/>
      <c r="F32" s="23"/>
      <c r="G32" s="24"/>
      <c r="H32" s="24"/>
      <c r="I32" s="25"/>
      <c r="J32" s="26"/>
      <c r="K32" s="26"/>
      <c r="L32" s="26"/>
      <c r="M32" s="27">
        <f t="shared" si="0"/>
        <v>2009</v>
      </c>
      <c r="N32" s="28">
        <f t="shared" si="1"/>
        <v>0.27347222222222223</v>
      </c>
      <c r="O32" s="28">
        <f t="shared" si="2"/>
        <v>-0.27347222222222223</v>
      </c>
      <c r="P32" s="48">
        <v>20</v>
      </c>
      <c r="Q32" s="46">
        <f t="shared" si="5"/>
        <v>0</v>
      </c>
      <c r="R32" s="44" t="e">
        <f t="shared" si="3"/>
        <v>#DIV/0!</v>
      </c>
    </row>
    <row r="33" spans="1:18" s="6" customFormat="1" x14ac:dyDescent="0.2">
      <c r="A33" s="22"/>
      <c r="B33" s="23"/>
      <c r="C33" s="23"/>
      <c r="D33" s="23"/>
      <c r="E33" s="32"/>
      <c r="F33" s="23"/>
      <c r="G33" s="24"/>
      <c r="H33" s="24"/>
      <c r="I33" s="25"/>
      <c r="J33" s="26"/>
      <c r="K33" s="26"/>
      <c r="L33" s="26"/>
      <c r="M33" s="27">
        <f t="shared" si="0"/>
        <v>2009</v>
      </c>
      <c r="N33" s="28">
        <f t="shared" si="1"/>
        <v>0.27347222222222223</v>
      </c>
      <c r="O33" s="28">
        <f t="shared" si="2"/>
        <v>-0.27347222222222223</v>
      </c>
      <c r="P33" s="48">
        <v>21</v>
      </c>
      <c r="Q33" s="46">
        <f t="shared" si="5"/>
        <v>0</v>
      </c>
      <c r="R33" s="44" t="e">
        <f t="shared" si="3"/>
        <v>#DIV/0!</v>
      </c>
    </row>
    <row r="34" spans="1:18" s="6" customFormat="1" x14ac:dyDescent="0.2">
      <c r="A34" s="22"/>
      <c r="B34" s="23"/>
      <c r="C34" s="23"/>
      <c r="D34" s="23"/>
      <c r="E34" s="23"/>
      <c r="F34" s="23"/>
      <c r="G34" s="24"/>
      <c r="H34" s="24"/>
      <c r="I34" s="25"/>
      <c r="J34" s="26"/>
      <c r="K34" s="26"/>
      <c r="L34" s="26"/>
      <c r="M34" s="27">
        <f t="shared" si="0"/>
        <v>2009</v>
      </c>
      <c r="N34" s="28">
        <f t="shared" si="1"/>
        <v>0.27347222222222223</v>
      </c>
      <c r="O34" s="28">
        <f t="shared" si="2"/>
        <v>-0.27347222222222223</v>
      </c>
      <c r="P34" s="48">
        <v>22</v>
      </c>
      <c r="Q34" s="46">
        <f t="shared" si="5"/>
        <v>0</v>
      </c>
      <c r="R34" s="44" t="e">
        <f t="shared" si="3"/>
        <v>#DIV/0!</v>
      </c>
    </row>
    <row r="35" spans="1:18" s="6" customFormat="1" x14ac:dyDescent="0.2">
      <c r="A35" s="22"/>
      <c r="B35" s="23"/>
      <c r="C35" s="23"/>
      <c r="D35" s="23"/>
      <c r="E35" s="23"/>
      <c r="F35" s="23"/>
      <c r="G35" s="24"/>
      <c r="H35" s="24"/>
      <c r="I35" s="25"/>
      <c r="J35" s="26"/>
      <c r="K35" s="26"/>
      <c r="L35" s="26"/>
      <c r="M35" s="27">
        <f t="shared" si="0"/>
        <v>2009</v>
      </c>
      <c r="N35" s="28">
        <f t="shared" si="1"/>
        <v>0.27347222222222223</v>
      </c>
      <c r="O35" s="28">
        <f t="shared" si="2"/>
        <v>-0.27347222222222223</v>
      </c>
      <c r="P35" s="48">
        <v>23</v>
      </c>
      <c r="Q35" s="46">
        <f t="shared" si="5"/>
        <v>0</v>
      </c>
      <c r="R35" s="44" t="e">
        <f t="shared" si="3"/>
        <v>#DIV/0!</v>
      </c>
    </row>
    <row r="36" spans="1:18" s="6" customFormat="1" x14ac:dyDescent="0.2">
      <c r="A36" s="22"/>
      <c r="B36" s="23"/>
      <c r="C36" s="23"/>
      <c r="D36" s="23"/>
      <c r="E36" s="23"/>
      <c r="F36" s="23"/>
      <c r="G36" s="24"/>
      <c r="H36" s="24"/>
      <c r="I36" s="25"/>
      <c r="J36" s="26"/>
      <c r="K36" s="26"/>
      <c r="L36" s="26"/>
      <c r="M36" s="27">
        <f t="shared" si="0"/>
        <v>2009</v>
      </c>
      <c r="N36" s="28">
        <f t="shared" si="1"/>
        <v>0.27347222222222223</v>
      </c>
      <c r="O36" s="28">
        <f t="shared" si="2"/>
        <v>-0.27347222222222223</v>
      </c>
      <c r="P36" s="48">
        <v>24</v>
      </c>
      <c r="Q36" s="46">
        <f t="shared" si="5"/>
        <v>0</v>
      </c>
      <c r="R36" s="44" t="e">
        <f t="shared" si="3"/>
        <v>#DIV/0!</v>
      </c>
    </row>
    <row r="37" spans="1:18" s="6" customFormat="1" x14ac:dyDescent="0.2">
      <c r="A37" s="22"/>
      <c r="B37" s="23"/>
      <c r="C37" s="23"/>
      <c r="D37" s="23"/>
      <c r="E37" s="23"/>
      <c r="F37" s="23"/>
      <c r="G37" s="24"/>
      <c r="H37" s="24"/>
      <c r="I37" s="25"/>
      <c r="J37" s="26"/>
      <c r="K37" s="26"/>
      <c r="L37" s="26"/>
      <c r="M37" s="27">
        <f t="shared" si="0"/>
        <v>2009</v>
      </c>
      <c r="N37" s="28">
        <f t="shared" si="1"/>
        <v>0.27347222222222223</v>
      </c>
      <c r="O37" s="28">
        <f t="shared" si="2"/>
        <v>-0.27347222222222223</v>
      </c>
      <c r="P37" s="48">
        <v>25</v>
      </c>
      <c r="Q37" s="46">
        <f t="shared" si="5"/>
        <v>0</v>
      </c>
      <c r="R37" s="44" t="e">
        <f t="shared" si="3"/>
        <v>#DIV/0!</v>
      </c>
    </row>
    <row r="38" spans="1:18" s="6" customFormat="1" x14ac:dyDescent="0.2">
      <c r="A38" s="22"/>
      <c r="B38" s="23"/>
      <c r="C38" s="23"/>
      <c r="D38" s="23"/>
      <c r="E38" s="23"/>
      <c r="F38" s="23"/>
      <c r="G38" s="24"/>
      <c r="H38" s="24"/>
      <c r="I38" s="25"/>
      <c r="J38" s="26"/>
      <c r="K38" s="26"/>
      <c r="L38" s="26"/>
      <c r="M38" s="27">
        <f t="shared" si="0"/>
        <v>2009</v>
      </c>
      <c r="N38" s="28">
        <f t="shared" si="1"/>
        <v>0.27347222222222223</v>
      </c>
      <c r="O38" s="28">
        <f t="shared" si="2"/>
        <v>-0.27347222222222223</v>
      </c>
      <c r="P38" s="48">
        <v>26</v>
      </c>
      <c r="Q38" s="46">
        <f t="shared" si="5"/>
        <v>0</v>
      </c>
      <c r="R38" s="44" t="e">
        <f t="shared" si="3"/>
        <v>#DIV/0!</v>
      </c>
    </row>
    <row r="39" spans="1:18" s="6" customFormat="1" x14ac:dyDescent="0.2">
      <c r="A39" s="22"/>
      <c r="B39" s="23"/>
      <c r="C39" s="23"/>
      <c r="D39" s="23"/>
      <c r="E39" s="23"/>
      <c r="F39" s="23"/>
      <c r="G39" s="24"/>
      <c r="H39" s="24"/>
      <c r="I39" s="25"/>
      <c r="J39" s="26"/>
      <c r="K39" s="26"/>
      <c r="L39" s="26"/>
      <c r="M39" s="27">
        <f t="shared" si="0"/>
        <v>2009</v>
      </c>
      <c r="N39" s="28">
        <f t="shared" si="1"/>
        <v>0.27347222222222223</v>
      </c>
      <c r="O39" s="28">
        <f t="shared" si="2"/>
        <v>-0.27347222222222223</v>
      </c>
      <c r="P39" s="48">
        <v>27</v>
      </c>
      <c r="Q39" s="46">
        <f t="shared" si="5"/>
        <v>0</v>
      </c>
      <c r="R39" s="44" t="e">
        <f t="shared" si="3"/>
        <v>#DIV/0!</v>
      </c>
    </row>
    <row r="40" spans="1:18" s="6" customFormat="1" x14ac:dyDescent="0.2">
      <c r="A40" s="22"/>
      <c r="B40" s="31"/>
      <c r="C40" s="23"/>
      <c r="D40" s="23"/>
      <c r="E40" s="23"/>
      <c r="F40" s="23"/>
      <c r="G40" s="24"/>
      <c r="H40" s="24"/>
      <c r="I40" s="25"/>
      <c r="J40" s="26"/>
      <c r="K40" s="26"/>
      <c r="L40" s="26"/>
      <c r="M40" s="27">
        <f t="shared" si="0"/>
        <v>2009</v>
      </c>
      <c r="N40" s="28">
        <f t="shared" si="1"/>
        <v>0.27347222222222223</v>
      </c>
      <c r="O40" s="28">
        <f t="shared" si="2"/>
        <v>-0.27347222222222223</v>
      </c>
      <c r="P40" s="48">
        <v>28</v>
      </c>
      <c r="Q40" s="46">
        <f t="shared" si="5"/>
        <v>0</v>
      </c>
      <c r="R40" s="44" t="e">
        <f t="shared" si="3"/>
        <v>#DIV/0!</v>
      </c>
    </row>
    <row r="41" spans="1:18" s="6" customFormat="1" x14ac:dyDescent="0.2">
      <c r="A41" s="22"/>
      <c r="B41" s="23"/>
      <c r="C41" s="23"/>
      <c r="D41" s="23"/>
      <c r="E41" s="32"/>
      <c r="F41" s="23"/>
      <c r="G41" s="24"/>
      <c r="H41" s="24"/>
      <c r="I41" s="25"/>
      <c r="J41" s="26"/>
      <c r="K41" s="26"/>
      <c r="L41" s="26"/>
      <c r="M41" s="27">
        <f t="shared" si="0"/>
        <v>2009</v>
      </c>
      <c r="N41" s="28">
        <f t="shared" si="1"/>
        <v>0.27347222222222223</v>
      </c>
      <c r="O41" s="28">
        <f t="shared" si="2"/>
        <v>-0.27347222222222223</v>
      </c>
      <c r="P41" s="48">
        <v>29</v>
      </c>
      <c r="Q41" s="46">
        <f t="shared" si="5"/>
        <v>0</v>
      </c>
      <c r="R41" s="44" t="e">
        <f t="shared" si="3"/>
        <v>#DIV/0!</v>
      </c>
    </row>
    <row r="42" spans="1:18" s="6" customFormat="1" x14ac:dyDescent="0.2">
      <c r="A42" s="22"/>
      <c r="B42" s="23"/>
      <c r="C42" s="23"/>
      <c r="D42" s="23"/>
      <c r="E42" s="23"/>
      <c r="F42" s="23"/>
      <c r="G42" s="24"/>
      <c r="H42" s="24"/>
      <c r="I42" s="25"/>
      <c r="J42" s="26"/>
      <c r="K42" s="26"/>
      <c r="L42" s="26"/>
      <c r="M42" s="27">
        <f t="shared" si="0"/>
        <v>2009</v>
      </c>
      <c r="N42" s="28">
        <f t="shared" si="1"/>
        <v>0.27347222222222223</v>
      </c>
      <c r="O42" s="28">
        <f t="shared" si="2"/>
        <v>-0.27347222222222223</v>
      </c>
      <c r="P42" s="48">
        <v>30</v>
      </c>
      <c r="Q42" s="46">
        <f t="shared" si="5"/>
        <v>0</v>
      </c>
      <c r="R42" s="44" t="e">
        <f t="shared" si="3"/>
        <v>#DIV/0!</v>
      </c>
    </row>
    <row r="43" spans="1:18" s="6" customFormat="1" x14ac:dyDescent="0.2">
      <c r="A43" s="22"/>
      <c r="B43" s="23"/>
      <c r="C43" s="23"/>
      <c r="D43" s="23"/>
      <c r="E43" s="23"/>
      <c r="F43" s="23"/>
      <c r="G43" s="24"/>
      <c r="H43" s="24"/>
      <c r="I43" s="25"/>
      <c r="J43" s="26"/>
      <c r="K43" s="26"/>
      <c r="L43" s="26"/>
      <c r="M43" s="27">
        <f t="shared" si="0"/>
        <v>2009</v>
      </c>
      <c r="N43" s="28">
        <f t="shared" si="1"/>
        <v>0.27347222222222223</v>
      </c>
      <c r="O43" s="28">
        <f t="shared" si="2"/>
        <v>-0.27347222222222223</v>
      </c>
      <c r="P43" s="48">
        <v>31</v>
      </c>
      <c r="Q43" s="46">
        <f t="shared" si="5"/>
        <v>0</v>
      </c>
      <c r="R43" s="44" t="e">
        <f t="shared" si="3"/>
        <v>#DIV/0!</v>
      </c>
    </row>
    <row r="44" spans="1:18" s="6" customFormat="1" x14ac:dyDescent="0.2">
      <c r="A44" s="22"/>
      <c r="B44" s="23"/>
      <c r="C44" s="23"/>
      <c r="D44" s="23"/>
      <c r="E44" s="23"/>
      <c r="F44" s="23"/>
      <c r="G44" s="24"/>
      <c r="H44" s="24"/>
      <c r="I44" s="25"/>
      <c r="J44" s="26"/>
      <c r="K44" s="26"/>
      <c r="L44" s="26"/>
      <c r="M44" s="27">
        <f t="shared" si="0"/>
        <v>2009</v>
      </c>
      <c r="N44" s="28">
        <f t="shared" si="1"/>
        <v>0.27347222222222223</v>
      </c>
      <c r="O44" s="28">
        <f t="shared" si="2"/>
        <v>-0.27347222222222223</v>
      </c>
      <c r="P44" s="48">
        <v>32</v>
      </c>
      <c r="Q44" s="47" t="e">
        <f>(HOUR(O44)+(MINUTE(O44)/60)+(SECOND(O44)/3600))</f>
        <v>#NUM!</v>
      </c>
      <c r="R44" s="44" t="e">
        <f t="shared" si="3"/>
        <v>#NUM!</v>
      </c>
    </row>
    <row r="45" spans="1:18" s="6" customFormat="1" x14ac:dyDescent="0.2">
      <c r="A45" s="22"/>
      <c r="B45" s="30"/>
      <c r="C45" s="23"/>
      <c r="D45" s="23"/>
      <c r="E45" s="32"/>
      <c r="F45" s="23"/>
      <c r="G45" s="24"/>
      <c r="H45" s="24"/>
      <c r="I45" s="25"/>
      <c r="J45" s="26"/>
      <c r="K45" s="26"/>
      <c r="L45" s="26"/>
      <c r="M45" s="27">
        <f t="shared" ref="M45:M76" si="6">2009-C45</f>
        <v>2009</v>
      </c>
      <c r="N45" s="28">
        <f t="shared" ref="N45:N76" si="7">IF(M45&gt;40,(M45-40)*$K$8,0)</f>
        <v>0.27347222222222223</v>
      </c>
      <c r="O45" s="28">
        <f t="shared" ref="O45:O76" si="8">IF(M45&gt;40,L45-N45,L45)</f>
        <v>-0.27347222222222223</v>
      </c>
      <c r="P45" s="48">
        <v>33</v>
      </c>
      <c r="Q45" s="46" t="e">
        <f>(HOUR(O45)+(MINUTE(O45)/60)+(SECOND(O45)/3600))</f>
        <v>#NUM!</v>
      </c>
      <c r="R45" s="44" t="e">
        <f t="shared" ref="R45:R76" si="9">$R$9/Q45</f>
        <v>#NUM!</v>
      </c>
    </row>
    <row r="46" spans="1:18" s="6" customFormat="1" x14ac:dyDescent="0.2">
      <c r="A46" s="22"/>
      <c r="B46" s="23"/>
      <c r="C46" s="31"/>
      <c r="D46" s="23"/>
      <c r="E46" s="23"/>
      <c r="F46" s="23"/>
      <c r="G46" s="24"/>
      <c r="H46" s="24"/>
      <c r="I46" s="25"/>
      <c r="J46" s="26"/>
      <c r="K46" s="26"/>
      <c r="L46" s="26"/>
      <c r="M46" s="27">
        <f t="shared" si="6"/>
        <v>2009</v>
      </c>
      <c r="N46" s="28">
        <f t="shared" si="7"/>
        <v>0.27347222222222223</v>
      </c>
      <c r="O46" s="28">
        <f t="shared" si="8"/>
        <v>-0.27347222222222223</v>
      </c>
      <c r="P46" s="48">
        <v>34</v>
      </c>
      <c r="Q46" s="46">
        <f>(HOUR(L46)+(MINUTE(L46)/60)+(SECOND(L46)/3600))</f>
        <v>0</v>
      </c>
      <c r="R46" s="44" t="e">
        <f t="shared" si="9"/>
        <v>#DIV/0!</v>
      </c>
    </row>
    <row r="47" spans="1:18" s="6" customFormat="1" x14ac:dyDescent="0.2">
      <c r="A47" s="22"/>
      <c r="B47" s="23"/>
      <c r="C47" s="23"/>
      <c r="D47" s="23"/>
      <c r="E47" s="23"/>
      <c r="F47" s="23"/>
      <c r="G47" s="24"/>
      <c r="H47" s="24"/>
      <c r="I47" s="25"/>
      <c r="J47" s="26"/>
      <c r="K47" s="26"/>
      <c r="L47" s="26"/>
      <c r="M47" s="27">
        <f t="shared" si="6"/>
        <v>2009</v>
      </c>
      <c r="N47" s="28">
        <f t="shared" si="7"/>
        <v>0.27347222222222223</v>
      </c>
      <c r="O47" s="28">
        <f t="shared" si="8"/>
        <v>-0.27347222222222223</v>
      </c>
      <c r="P47" s="48">
        <v>35</v>
      </c>
      <c r="Q47" s="47" t="e">
        <f>(HOUR(O47)+(MINUTE(O47)/60)+(SECOND(O47)/3600))</f>
        <v>#NUM!</v>
      </c>
      <c r="R47" s="44" t="e">
        <f t="shared" si="9"/>
        <v>#NUM!</v>
      </c>
    </row>
    <row r="48" spans="1:18" s="6" customFormat="1" x14ac:dyDescent="0.2">
      <c r="A48" s="22"/>
      <c r="B48" s="30"/>
      <c r="C48" s="23"/>
      <c r="D48" s="23"/>
      <c r="E48" s="23"/>
      <c r="F48" s="23"/>
      <c r="G48" s="24"/>
      <c r="H48" s="24"/>
      <c r="I48" s="25"/>
      <c r="J48" s="26"/>
      <c r="K48" s="26"/>
      <c r="L48" s="26"/>
      <c r="M48" s="27">
        <f t="shared" si="6"/>
        <v>2009</v>
      </c>
      <c r="N48" s="28">
        <f t="shared" si="7"/>
        <v>0.27347222222222223</v>
      </c>
      <c r="O48" s="28">
        <f t="shared" si="8"/>
        <v>-0.27347222222222223</v>
      </c>
      <c r="P48" s="48">
        <v>36</v>
      </c>
      <c r="Q48" s="46">
        <f t="shared" ref="Q48:Q55" si="10">(HOUR(L48)+(MINUTE(L48)/60)+(SECOND(L48)/3600))</f>
        <v>0</v>
      </c>
      <c r="R48" s="44" t="e">
        <f t="shared" si="9"/>
        <v>#DIV/0!</v>
      </c>
    </row>
    <row r="49" spans="1:18" s="6" customFormat="1" x14ac:dyDescent="0.2">
      <c r="A49" s="22"/>
      <c r="B49" s="23"/>
      <c r="C49" s="23"/>
      <c r="D49" s="23"/>
      <c r="E49" s="23"/>
      <c r="F49" s="23"/>
      <c r="G49" s="24"/>
      <c r="H49" s="24"/>
      <c r="I49" s="25"/>
      <c r="J49" s="26"/>
      <c r="K49" s="26"/>
      <c r="L49" s="26"/>
      <c r="M49" s="27">
        <f t="shared" si="6"/>
        <v>2009</v>
      </c>
      <c r="N49" s="28">
        <f t="shared" si="7"/>
        <v>0.27347222222222223</v>
      </c>
      <c r="O49" s="28">
        <f t="shared" si="8"/>
        <v>-0.27347222222222223</v>
      </c>
      <c r="P49" s="48">
        <v>37</v>
      </c>
      <c r="Q49" s="46">
        <f t="shared" si="10"/>
        <v>0</v>
      </c>
      <c r="R49" s="44" t="e">
        <f t="shared" si="9"/>
        <v>#DIV/0!</v>
      </c>
    </row>
    <row r="50" spans="1:18" s="6" customFormat="1" x14ac:dyDescent="0.2">
      <c r="A50" s="22"/>
      <c r="B50" s="31"/>
      <c r="C50" s="23"/>
      <c r="D50" s="23"/>
      <c r="E50" s="23"/>
      <c r="F50" s="23"/>
      <c r="G50" s="24"/>
      <c r="H50" s="24"/>
      <c r="I50" s="25"/>
      <c r="J50" s="26"/>
      <c r="K50" s="26"/>
      <c r="L50" s="26"/>
      <c r="M50" s="27">
        <f t="shared" si="6"/>
        <v>2009</v>
      </c>
      <c r="N50" s="28">
        <f t="shared" si="7"/>
        <v>0.27347222222222223</v>
      </c>
      <c r="O50" s="28">
        <f t="shared" si="8"/>
        <v>-0.27347222222222223</v>
      </c>
      <c r="P50" s="48">
        <v>38</v>
      </c>
      <c r="Q50" s="46">
        <f t="shared" si="10"/>
        <v>0</v>
      </c>
      <c r="R50" s="44" t="e">
        <f t="shared" si="9"/>
        <v>#DIV/0!</v>
      </c>
    </row>
    <row r="51" spans="1:18" s="6" customFormat="1" x14ac:dyDescent="0.2">
      <c r="A51" s="22"/>
      <c r="B51" s="23"/>
      <c r="C51" s="23"/>
      <c r="D51" s="23"/>
      <c r="E51" s="23"/>
      <c r="F51" s="23"/>
      <c r="G51" s="24"/>
      <c r="H51" s="24"/>
      <c r="I51" s="25"/>
      <c r="J51" s="26"/>
      <c r="K51" s="26"/>
      <c r="L51" s="26"/>
      <c r="M51" s="27">
        <f t="shared" si="6"/>
        <v>2009</v>
      </c>
      <c r="N51" s="28">
        <f t="shared" si="7"/>
        <v>0.27347222222222223</v>
      </c>
      <c r="O51" s="28">
        <f t="shared" si="8"/>
        <v>-0.27347222222222223</v>
      </c>
      <c r="P51" s="48">
        <v>39</v>
      </c>
      <c r="Q51" s="46">
        <f t="shared" si="10"/>
        <v>0</v>
      </c>
      <c r="R51" s="44" t="e">
        <f t="shared" si="9"/>
        <v>#DIV/0!</v>
      </c>
    </row>
    <row r="52" spans="1:18" s="6" customFormat="1" x14ac:dyDescent="0.2">
      <c r="A52" s="22"/>
      <c r="B52" s="23"/>
      <c r="C52" s="23"/>
      <c r="D52" s="23"/>
      <c r="E52" s="32"/>
      <c r="F52" s="23"/>
      <c r="G52" s="24"/>
      <c r="H52" s="24"/>
      <c r="I52" s="25"/>
      <c r="J52" s="26"/>
      <c r="K52" s="26"/>
      <c r="L52" s="26"/>
      <c r="M52" s="27">
        <f t="shared" si="6"/>
        <v>2009</v>
      </c>
      <c r="N52" s="28">
        <f t="shared" si="7"/>
        <v>0.27347222222222223</v>
      </c>
      <c r="O52" s="28">
        <f t="shared" si="8"/>
        <v>-0.27347222222222223</v>
      </c>
      <c r="P52" s="48">
        <v>40</v>
      </c>
      <c r="Q52" s="46">
        <f t="shared" si="10"/>
        <v>0</v>
      </c>
      <c r="R52" s="44" t="e">
        <f t="shared" si="9"/>
        <v>#DIV/0!</v>
      </c>
    </row>
    <row r="53" spans="1:18" s="6" customFormat="1" x14ac:dyDescent="0.2">
      <c r="A53" s="22"/>
      <c r="B53" s="23"/>
      <c r="C53" s="23"/>
      <c r="D53" s="23"/>
      <c r="E53" s="32"/>
      <c r="F53" s="23"/>
      <c r="G53" s="24"/>
      <c r="H53" s="24"/>
      <c r="I53" s="25"/>
      <c r="J53" s="26"/>
      <c r="K53" s="26"/>
      <c r="L53" s="26"/>
      <c r="M53" s="27">
        <f t="shared" si="6"/>
        <v>2009</v>
      </c>
      <c r="N53" s="28">
        <f t="shared" si="7"/>
        <v>0.27347222222222223</v>
      </c>
      <c r="O53" s="28">
        <f t="shared" si="8"/>
        <v>-0.27347222222222223</v>
      </c>
      <c r="P53" s="48">
        <v>41</v>
      </c>
      <c r="Q53" s="46">
        <f t="shared" si="10"/>
        <v>0</v>
      </c>
      <c r="R53" s="44" t="e">
        <f t="shared" si="9"/>
        <v>#DIV/0!</v>
      </c>
    </row>
    <row r="54" spans="1:18" s="6" customFormat="1" x14ac:dyDescent="0.2">
      <c r="A54" s="22"/>
      <c r="B54" s="2"/>
      <c r="C54" s="23"/>
      <c r="D54" s="23"/>
      <c r="E54" s="23"/>
      <c r="F54" s="23"/>
      <c r="G54" s="24"/>
      <c r="H54" s="24"/>
      <c r="I54" s="25"/>
      <c r="J54" s="26"/>
      <c r="K54" s="26"/>
      <c r="L54" s="26"/>
      <c r="M54" s="27">
        <f t="shared" si="6"/>
        <v>2009</v>
      </c>
      <c r="N54" s="28">
        <f t="shared" si="7"/>
        <v>0.27347222222222223</v>
      </c>
      <c r="O54" s="28">
        <f t="shared" si="8"/>
        <v>-0.27347222222222223</v>
      </c>
      <c r="P54" s="48">
        <v>42</v>
      </c>
      <c r="Q54" s="46">
        <f t="shared" si="10"/>
        <v>0</v>
      </c>
      <c r="R54" s="44" t="e">
        <f t="shared" si="9"/>
        <v>#DIV/0!</v>
      </c>
    </row>
    <row r="55" spans="1:18" s="6" customFormat="1" x14ac:dyDescent="0.2">
      <c r="A55" s="22"/>
      <c r="B55" s="30"/>
      <c r="C55" s="30"/>
      <c r="D55" s="23"/>
      <c r="E55" s="32"/>
      <c r="F55" s="23"/>
      <c r="G55" s="24"/>
      <c r="H55" s="24"/>
      <c r="I55" s="25"/>
      <c r="J55" s="26"/>
      <c r="K55" s="26"/>
      <c r="L55" s="26"/>
      <c r="M55" s="27">
        <f t="shared" si="6"/>
        <v>2009</v>
      </c>
      <c r="N55" s="28">
        <f t="shared" si="7"/>
        <v>0.27347222222222223</v>
      </c>
      <c r="O55" s="28">
        <f t="shared" si="8"/>
        <v>-0.27347222222222223</v>
      </c>
      <c r="P55" s="48">
        <v>43</v>
      </c>
      <c r="Q55" s="46">
        <f t="shared" si="10"/>
        <v>0</v>
      </c>
      <c r="R55" s="44" t="e">
        <f t="shared" si="9"/>
        <v>#DIV/0!</v>
      </c>
    </row>
    <row r="56" spans="1:18" s="6" customFormat="1" x14ac:dyDescent="0.2">
      <c r="A56" s="22"/>
      <c r="B56" s="23"/>
      <c r="C56" s="23"/>
      <c r="D56" s="23"/>
      <c r="E56" s="23"/>
      <c r="F56" s="23"/>
      <c r="G56" s="24"/>
      <c r="H56" s="24"/>
      <c r="I56" s="25"/>
      <c r="J56" s="26"/>
      <c r="K56" s="26"/>
      <c r="L56" s="26"/>
      <c r="M56" s="27">
        <f t="shared" si="6"/>
        <v>2009</v>
      </c>
      <c r="N56" s="28">
        <f t="shared" si="7"/>
        <v>0.27347222222222223</v>
      </c>
      <c r="O56" s="28">
        <f t="shared" si="8"/>
        <v>-0.27347222222222223</v>
      </c>
      <c r="P56" s="48">
        <v>44</v>
      </c>
      <c r="Q56" s="47" t="e">
        <f>(HOUR(O56)+(MINUTE(O56)/60)+(SECOND(O56)/3600))</f>
        <v>#NUM!</v>
      </c>
      <c r="R56" s="44" t="e">
        <f t="shared" si="9"/>
        <v>#NUM!</v>
      </c>
    </row>
    <row r="57" spans="1:18" s="6" customFormat="1" x14ac:dyDescent="0.2">
      <c r="A57" s="22"/>
      <c r="B57" s="23"/>
      <c r="C57" s="23"/>
      <c r="D57" s="23"/>
      <c r="E57" s="23"/>
      <c r="F57" s="23"/>
      <c r="G57" s="24"/>
      <c r="H57" s="24"/>
      <c r="I57" s="25"/>
      <c r="J57" s="26"/>
      <c r="K57" s="26"/>
      <c r="L57" s="26"/>
      <c r="M57" s="27">
        <f t="shared" si="6"/>
        <v>2009</v>
      </c>
      <c r="N57" s="28">
        <f t="shared" si="7"/>
        <v>0.27347222222222223</v>
      </c>
      <c r="O57" s="28">
        <f t="shared" si="8"/>
        <v>-0.27347222222222223</v>
      </c>
      <c r="P57" s="48">
        <v>45</v>
      </c>
      <c r="Q57" s="46">
        <f>(HOUR(L57)+(MINUTE(L57)/60)+(SECOND(L57)/3600))</f>
        <v>0</v>
      </c>
      <c r="R57" s="44" t="e">
        <f t="shared" si="9"/>
        <v>#DIV/0!</v>
      </c>
    </row>
    <row r="58" spans="1:18" s="6" customFormat="1" x14ac:dyDescent="0.2">
      <c r="A58" s="22"/>
      <c r="B58" s="23"/>
      <c r="C58" s="23"/>
      <c r="D58" s="23"/>
      <c r="E58" s="23"/>
      <c r="F58" s="23"/>
      <c r="G58" s="24"/>
      <c r="H58" s="24"/>
      <c r="I58" s="25"/>
      <c r="J58" s="26"/>
      <c r="K58" s="26"/>
      <c r="L58" s="26"/>
      <c r="M58" s="27">
        <f t="shared" si="6"/>
        <v>2009</v>
      </c>
      <c r="N58" s="28">
        <f t="shared" si="7"/>
        <v>0.27347222222222223</v>
      </c>
      <c r="O58" s="28">
        <f t="shared" si="8"/>
        <v>-0.27347222222222223</v>
      </c>
      <c r="P58" s="48">
        <v>46</v>
      </c>
      <c r="Q58" s="47" t="e">
        <f t="shared" ref="Q58:Q89" si="11">(HOUR(O58)+(MINUTE(O58)/60)+(SECOND(O58)/3600))</f>
        <v>#NUM!</v>
      </c>
      <c r="R58" s="44" t="e">
        <f t="shared" si="9"/>
        <v>#NUM!</v>
      </c>
    </row>
    <row r="59" spans="1:18" s="6" customFormat="1" x14ac:dyDescent="0.2">
      <c r="A59" s="22"/>
      <c r="B59" s="23"/>
      <c r="C59" s="23"/>
      <c r="D59" s="23"/>
      <c r="E59" s="32"/>
      <c r="F59" s="23"/>
      <c r="G59" s="24"/>
      <c r="H59" s="24"/>
      <c r="I59" s="25"/>
      <c r="J59" s="26"/>
      <c r="K59" s="26"/>
      <c r="L59" s="26"/>
      <c r="M59" s="27">
        <f t="shared" si="6"/>
        <v>2009</v>
      </c>
      <c r="N59" s="28">
        <f t="shared" si="7"/>
        <v>0.27347222222222223</v>
      </c>
      <c r="O59" s="28">
        <f t="shared" si="8"/>
        <v>-0.27347222222222223</v>
      </c>
      <c r="P59" s="48">
        <v>47</v>
      </c>
      <c r="Q59" s="46" t="e">
        <f t="shared" si="11"/>
        <v>#NUM!</v>
      </c>
      <c r="R59" s="44" t="e">
        <f t="shared" si="9"/>
        <v>#NUM!</v>
      </c>
    </row>
    <row r="60" spans="1:18" s="6" customFormat="1" x14ac:dyDescent="0.2">
      <c r="A60" s="22"/>
      <c r="B60" s="23"/>
      <c r="C60" s="23"/>
      <c r="D60" s="23"/>
      <c r="E60" s="32"/>
      <c r="F60" s="23"/>
      <c r="G60" s="24"/>
      <c r="H60" s="24"/>
      <c r="I60" s="25"/>
      <c r="J60" s="26"/>
      <c r="K60" s="26"/>
      <c r="L60" s="26"/>
      <c r="M60" s="27">
        <f t="shared" si="6"/>
        <v>2009</v>
      </c>
      <c r="N60" s="28">
        <f t="shared" si="7"/>
        <v>0.27347222222222223</v>
      </c>
      <c r="O60" s="28">
        <f t="shared" si="8"/>
        <v>-0.27347222222222223</v>
      </c>
      <c r="P60" s="48">
        <v>48</v>
      </c>
      <c r="Q60" s="46" t="e">
        <f t="shared" si="11"/>
        <v>#NUM!</v>
      </c>
      <c r="R60" s="44" t="e">
        <f t="shared" si="9"/>
        <v>#NUM!</v>
      </c>
    </row>
    <row r="61" spans="1:18" s="6" customFormat="1" x14ac:dyDescent="0.2">
      <c r="A61" s="22"/>
      <c r="B61" s="23"/>
      <c r="C61" s="23"/>
      <c r="D61" s="23"/>
      <c r="E61" s="23"/>
      <c r="F61" s="23"/>
      <c r="G61" s="24"/>
      <c r="H61" s="24"/>
      <c r="I61" s="25"/>
      <c r="J61" s="26"/>
      <c r="K61" s="26"/>
      <c r="L61" s="26"/>
      <c r="M61" s="27">
        <f t="shared" si="6"/>
        <v>2009</v>
      </c>
      <c r="N61" s="28">
        <f t="shared" si="7"/>
        <v>0.27347222222222223</v>
      </c>
      <c r="O61" s="28">
        <f t="shared" si="8"/>
        <v>-0.27347222222222223</v>
      </c>
      <c r="P61" s="48">
        <v>49</v>
      </c>
      <c r="Q61" s="46" t="e">
        <f t="shared" si="11"/>
        <v>#NUM!</v>
      </c>
      <c r="R61" s="44" t="e">
        <f t="shared" si="9"/>
        <v>#NUM!</v>
      </c>
    </row>
    <row r="62" spans="1:18" s="6" customFormat="1" hidden="1" x14ac:dyDescent="0.2">
      <c r="A62" s="22"/>
      <c r="B62" s="23"/>
      <c r="C62" s="23"/>
      <c r="D62" s="23"/>
      <c r="E62" s="23"/>
      <c r="F62" s="23"/>
      <c r="G62" s="24"/>
      <c r="H62" s="24"/>
      <c r="I62" s="25"/>
      <c r="J62" s="26"/>
      <c r="K62" s="26"/>
      <c r="L62" s="26"/>
      <c r="M62" s="27">
        <f t="shared" si="6"/>
        <v>2009</v>
      </c>
      <c r="N62" s="28">
        <f t="shared" si="7"/>
        <v>0.27347222222222223</v>
      </c>
      <c r="O62" s="28">
        <f t="shared" si="8"/>
        <v>-0.27347222222222223</v>
      </c>
      <c r="P62" s="29">
        <v>50</v>
      </c>
      <c r="Q62" s="40" t="e">
        <f t="shared" si="11"/>
        <v>#NUM!</v>
      </c>
      <c r="R62" s="42" t="e">
        <f t="shared" si="9"/>
        <v>#NUM!</v>
      </c>
    </row>
    <row r="63" spans="1:18" s="6" customFormat="1" hidden="1" x14ac:dyDescent="0.2">
      <c r="A63" s="22"/>
      <c r="B63" s="39"/>
      <c r="C63" s="23"/>
      <c r="D63" s="23"/>
      <c r="E63" s="32"/>
      <c r="F63" s="23"/>
      <c r="G63" s="24"/>
      <c r="H63" s="24"/>
      <c r="I63" s="25"/>
      <c r="J63" s="26"/>
      <c r="K63" s="26"/>
      <c r="L63" s="26"/>
      <c r="M63" s="27">
        <f t="shared" si="6"/>
        <v>2009</v>
      </c>
      <c r="N63" s="28">
        <f t="shared" si="7"/>
        <v>0.27347222222222223</v>
      </c>
      <c r="O63" s="28">
        <f t="shared" si="8"/>
        <v>-0.27347222222222223</v>
      </c>
      <c r="P63" s="29">
        <v>51</v>
      </c>
      <c r="Q63" s="40" t="e">
        <f t="shared" si="11"/>
        <v>#NUM!</v>
      </c>
      <c r="R63" s="42" t="e">
        <f t="shared" si="9"/>
        <v>#NUM!</v>
      </c>
    </row>
    <row r="64" spans="1:18" s="6" customFormat="1" hidden="1" x14ac:dyDescent="0.2">
      <c r="A64" s="22"/>
      <c r="B64" s="23"/>
      <c r="C64" s="23"/>
      <c r="D64" s="23"/>
      <c r="E64" s="23"/>
      <c r="F64" s="23"/>
      <c r="G64" s="24"/>
      <c r="H64" s="24"/>
      <c r="I64" s="25"/>
      <c r="J64" s="26"/>
      <c r="K64" s="26"/>
      <c r="L64" s="26"/>
      <c r="M64" s="27">
        <f t="shared" si="6"/>
        <v>2009</v>
      </c>
      <c r="N64" s="28">
        <f t="shared" si="7"/>
        <v>0.27347222222222223</v>
      </c>
      <c r="O64" s="28">
        <f t="shared" si="8"/>
        <v>-0.27347222222222223</v>
      </c>
      <c r="P64" s="29">
        <v>52</v>
      </c>
      <c r="Q64" s="40" t="e">
        <f t="shared" si="11"/>
        <v>#NUM!</v>
      </c>
      <c r="R64" s="42" t="e">
        <f t="shared" si="9"/>
        <v>#NUM!</v>
      </c>
    </row>
    <row r="65" spans="1:18" s="6" customFormat="1" hidden="1" x14ac:dyDescent="0.2">
      <c r="A65" s="22"/>
      <c r="B65" s="23"/>
      <c r="C65" s="23"/>
      <c r="D65" s="23"/>
      <c r="E65" s="32"/>
      <c r="F65" s="23"/>
      <c r="G65" s="24"/>
      <c r="H65" s="24"/>
      <c r="I65" s="25"/>
      <c r="J65" s="26"/>
      <c r="K65" s="26"/>
      <c r="L65" s="26"/>
      <c r="M65" s="27">
        <f t="shared" si="6"/>
        <v>2009</v>
      </c>
      <c r="N65" s="28">
        <f t="shared" si="7"/>
        <v>0.27347222222222223</v>
      </c>
      <c r="O65" s="28">
        <f t="shared" si="8"/>
        <v>-0.27347222222222223</v>
      </c>
      <c r="P65" s="29">
        <v>53</v>
      </c>
      <c r="Q65" s="40" t="e">
        <f t="shared" si="11"/>
        <v>#NUM!</v>
      </c>
      <c r="R65" s="42" t="e">
        <f t="shared" si="9"/>
        <v>#NUM!</v>
      </c>
    </row>
    <row r="66" spans="1:18" s="6" customFormat="1" hidden="1" x14ac:dyDescent="0.2">
      <c r="A66" s="22"/>
      <c r="B66" s="23"/>
      <c r="C66" s="23"/>
      <c r="D66" s="23"/>
      <c r="E66" s="23"/>
      <c r="F66" s="23"/>
      <c r="G66" s="24"/>
      <c r="H66" s="24"/>
      <c r="I66" s="25"/>
      <c r="J66" s="26"/>
      <c r="K66" s="26"/>
      <c r="L66" s="26"/>
      <c r="M66" s="27">
        <f t="shared" si="6"/>
        <v>2009</v>
      </c>
      <c r="N66" s="28">
        <f t="shared" si="7"/>
        <v>0.27347222222222223</v>
      </c>
      <c r="O66" s="28">
        <f t="shared" si="8"/>
        <v>-0.27347222222222223</v>
      </c>
      <c r="P66" s="29">
        <v>54</v>
      </c>
      <c r="Q66" s="40" t="e">
        <f t="shared" si="11"/>
        <v>#NUM!</v>
      </c>
      <c r="R66" s="42" t="e">
        <f t="shared" si="9"/>
        <v>#NUM!</v>
      </c>
    </row>
    <row r="67" spans="1:18" s="6" customFormat="1" hidden="1" x14ac:dyDescent="0.2">
      <c r="A67" s="22"/>
      <c r="B67" s="23"/>
      <c r="C67" s="23"/>
      <c r="D67" s="23"/>
      <c r="E67" s="23"/>
      <c r="F67" s="23"/>
      <c r="G67" s="24"/>
      <c r="H67" s="24"/>
      <c r="I67" s="25"/>
      <c r="J67" s="26"/>
      <c r="K67" s="26"/>
      <c r="L67" s="26"/>
      <c r="M67" s="27">
        <f t="shared" si="6"/>
        <v>2009</v>
      </c>
      <c r="N67" s="28">
        <f t="shared" si="7"/>
        <v>0.27347222222222223</v>
      </c>
      <c r="O67" s="28">
        <f t="shared" si="8"/>
        <v>-0.27347222222222223</v>
      </c>
      <c r="P67" s="29">
        <v>55</v>
      </c>
      <c r="Q67" s="40" t="e">
        <f t="shared" si="11"/>
        <v>#NUM!</v>
      </c>
      <c r="R67" s="42" t="e">
        <f t="shared" si="9"/>
        <v>#NUM!</v>
      </c>
    </row>
    <row r="68" spans="1:18" s="6" customFormat="1" hidden="1" x14ac:dyDescent="0.2">
      <c r="A68" s="22"/>
      <c r="B68" s="23"/>
      <c r="C68" s="23"/>
      <c r="D68" s="23"/>
      <c r="E68" s="23"/>
      <c r="F68" s="23"/>
      <c r="G68" s="24"/>
      <c r="H68" s="24"/>
      <c r="I68" s="25"/>
      <c r="J68" s="26"/>
      <c r="K68" s="26"/>
      <c r="L68" s="26"/>
      <c r="M68" s="27">
        <f t="shared" si="6"/>
        <v>2009</v>
      </c>
      <c r="N68" s="28">
        <f t="shared" si="7"/>
        <v>0.27347222222222223</v>
      </c>
      <c r="O68" s="28">
        <f t="shared" si="8"/>
        <v>-0.27347222222222223</v>
      </c>
      <c r="P68" s="29">
        <v>56</v>
      </c>
      <c r="Q68" s="40" t="e">
        <f t="shared" si="11"/>
        <v>#NUM!</v>
      </c>
      <c r="R68" s="42" t="e">
        <f t="shared" si="9"/>
        <v>#NUM!</v>
      </c>
    </row>
    <row r="69" spans="1:18" s="6" customFormat="1" hidden="1" x14ac:dyDescent="0.2">
      <c r="A69" s="22"/>
      <c r="B69" s="23"/>
      <c r="C69" s="23"/>
      <c r="D69" s="23"/>
      <c r="E69" s="23"/>
      <c r="F69" s="23"/>
      <c r="G69" s="24"/>
      <c r="H69" s="24"/>
      <c r="I69" s="25"/>
      <c r="J69" s="26"/>
      <c r="K69" s="26"/>
      <c r="L69" s="26"/>
      <c r="M69" s="27">
        <f t="shared" si="6"/>
        <v>2009</v>
      </c>
      <c r="N69" s="28">
        <f t="shared" si="7"/>
        <v>0.27347222222222223</v>
      </c>
      <c r="O69" s="28">
        <f t="shared" si="8"/>
        <v>-0.27347222222222223</v>
      </c>
      <c r="P69" s="29">
        <v>57</v>
      </c>
      <c r="Q69" s="40" t="e">
        <f t="shared" si="11"/>
        <v>#NUM!</v>
      </c>
      <c r="R69" s="42" t="e">
        <f t="shared" si="9"/>
        <v>#NUM!</v>
      </c>
    </row>
    <row r="70" spans="1:18" s="6" customFormat="1" hidden="1" x14ac:dyDescent="0.2">
      <c r="A70" s="22"/>
      <c r="B70" s="23"/>
      <c r="C70" s="23"/>
      <c r="D70" s="23"/>
      <c r="E70" s="23"/>
      <c r="F70" s="23"/>
      <c r="G70" s="24"/>
      <c r="H70" s="24"/>
      <c r="I70" s="25"/>
      <c r="J70" s="26"/>
      <c r="K70" s="26"/>
      <c r="L70" s="26"/>
      <c r="M70" s="27">
        <f t="shared" si="6"/>
        <v>2009</v>
      </c>
      <c r="N70" s="28">
        <f t="shared" si="7"/>
        <v>0.27347222222222223</v>
      </c>
      <c r="O70" s="28">
        <f t="shared" si="8"/>
        <v>-0.27347222222222223</v>
      </c>
      <c r="P70" s="29">
        <v>58</v>
      </c>
      <c r="Q70" s="40" t="e">
        <f t="shared" si="11"/>
        <v>#NUM!</v>
      </c>
      <c r="R70" s="42" t="e">
        <f t="shared" si="9"/>
        <v>#NUM!</v>
      </c>
    </row>
    <row r="71" spans="1:18" s="6" customFormat="1" hidden="1" x14ac:dyDescent="0.2">
      <c r="A71" s="22"/>
      <c r="B71" s="23"/>
      <c r="C71" s="23"/>
      <c r="D71" s="23"/>
      <c r="E71" s="23"/>
      <c r="F71" s="23"/>
      <c r="G71" s="24"/>
      <c r="H71" s="24"/>
      <c r="I71" s="25"/>
      <c r="J71" s="26"/>
      <c r="K71" s="26"/>
      <c r="L71" s="26"/>
      <c r="M71" s="27">
        <f t="shared" si="6"/>
        <v>2009</v>
      </c>
      <c r="N71" s="28">
        <f t="shared" si="7"/>
        <v>0.27347222222222223</v>
      </c>
      <c r="O71" s="28">
        <f t="shared" si="8"/>
        <v>-0.27347222222222223</v>
      </c>
      <c r="P71" s="29">
        <v>59</v>
      </c>
      <c r="Q71" s="40" t="e">
        <f t="shared" si="11"/>
        <v>#NUM!</v>
      </c>
      <c r="R71" s="42" t="e">
        <f t="shared" si="9"/>
        <v>#NUM!</v>
      </c>
    </row>
    <row r="72" spans="1:18" s="6" customFormat="1" hidden="1" x14ac:dyDescent="0.2">
      <c r="A72" s="22"/>
      <c r="B72" s="23"/>
      <c r="C72" s="23"/>
      <c r="D72" s="23"/>
      <c r="E72" s="23"/>
      <c r="F72" s="23"/>
      <c r="G72" s="24"/>
      <c r="H72" s="24"/>
      <c r="I72" s="25"/>
      <c r="J72" s="26"/>
      <c r="K72" s="26"/>
      <c r="L72" s="26"/>
      <c r="M72" s="27">
        <f t="shared" si="6"/>
        <v>2009</v>
      </c>
      <c r="N72" s="28">
        <f t="shared" si="7"/>
        <v>0.27347222222222223</v>
      </c>
      <c r="O72" s="28">
        <f t="shared" si="8"/>
        <v>-0.27347222222222223</v>
      </c>
      <c r="P72" s="29">
        <v>60</v>
      </c>
      <c r="Q72" s="40" t="e">
        <f t="shared" si="11"/>
        <v>#NUM!</v>
      </c>
      <c r="R72" s="42" t="e">
        <f t="shared" si="9"/>
        <v>#NUM!</v>
      </c>
    </row>
    <row r="73" spans="1:18" s="6" customFormat="1" hidden="1" x14ac:dyDescent="0.2">
      <c r="A73" s="22"/>
      <c r="B73" s="23"/>
      <c r="C73" s="23"/>
      <c r="D73" s="23"/>
      <c r="E73" s="23"/>
      <c r="F73" s="23"/>
      <c r="G73" s="24"/>
      <c r="H73" s="24"/>
      <c r="I73" s="25"/>
      <c r="J73" s="26"/>
      <c r="K73" s="26"/>
      <c r="L73" s="26"/>
      <c r="M73" s="27">
        <f t="shared" si="6"/>
        <v>2009</v>
      </c>
      <c r="N73" s="28">
        <f t="shared" si="7"/>
        <v>0.27347222222222223</v>
      </c>
      <c r="O73" s="28">
        <f t="shared" si="8"/>
        <v>-0.27347222222222223</v>
      </c>
      <c r="P73" s="29">
        <v>61</v>
      </c>
      <c r="Q73" s="40" t="e">
        <f t="shared" si="11"/>
        <v>#NUM!</v>
      </c>
      <c r="R73" s="42" t="e">
        <f t="shared" si="9"/>
        <v>#NUM!</v>
      </c>
    </row>
    <row r="74" spans="1:18" s="6" customFormat="1" hidden="1" x14ac:dyDescent="0.2">
      <c r="A74" s="22"/>
      <c r="B74" s="23"/>
      <c r="C74" s="23"/>
      <c r="D74" s="23"/>
      <c r="E74" s="23"/>
      <c r="F74" s="23"/>
      <c r="G74" s="24"/>
      <c r="H74" s="24"/>
      <c r="I74" s="25"/>
      <c r="J74" s="26"/>
      <c r="K74" s="26"/>
      <c r="L74" s="26"/>
      <c r="M74" s="27">
        <f t="shared" si="6"/>
        <v>2009</v>
      </c>
      <c r="N74" s="28">
        <f t="shared" si="7"/>
        <v>0.27347222222222223</v>
      </c>
      <c r="O74" s="28">
        <f t="shared" si="8"/>
        <v>-0.27347222222222223</v>
      </c>
      <c r="P74" s="29">
        <v>62</v>
      </c>
      <c r="Q74" s="40" t="e">
        <f t="shared" si="11"/>
        <v>#NUM!</v>
      </c>
      <c r="R74" s="42" t="e">
        <f t="shared" si="9"/>
        <v>#NUM!</v>
      </c>
    </row>
    <row r="75" spans="1:18" s="6" customFormat="1" hidden="1" x14ac:dyDescent="0.2">
      <c r="A75" s="22"/>
      <c r="B75" s="23"/>
      <c r="C75" s="23"/>
      <c r="D75" s="23"/>
      <c r="E75" s="23"/>
      <c r="F75" s="23"/>
      <c r="G75" s="24"/>
      <c r="H75" s="24"/>
      <c r="I75" s="25"/>
      <c r="J75" s="26"/>
      <c r="K75" s="26"/>
      <c r="L75" s="26"/>
      <c r="M75" s="27">
        <f t="shared" si="6"/>
        <v>2009</v>
      </c>
      <c r="N75" s="28">
        <f t="shared" si="7"/>
        <v>0.27347222222222223</v>
      </c>
      <c r="O75" s="28">
        <f t="shared" si="8"/>
        <v>-0.27347222222222223</v>
      </c>
      <c r="P75" s="29">
        <v>63</v>
      </c>
      <c r="Q75" s="40" t="e">
        <f t="shared" si="11"/>
        <v>#NUM!</v>
      </c>
      <c r="R75" s="42" t="e">
        <f t="shared" si="9"/>
        <v>#NUM!</v>
      </c>
    </row>
    <row r="76" spans="1:18" s="6" customFormat="1" hidden="1" x14ac:dyDescent="0.2">
      <c r="A76" s="22"/>
      <c r="B76" s="23"/>
      <c r="C76" s="23"/>
      <c r="D76" s="23"/>
      <c r="E76" s="23"/>
      <c r="F76" s="23"/>
      <c r="G76" s="24"/>
      <c r="H76" s="24"/>
      <c r="I76" s="25"/>
      <c r="J76" s="26"/>
      <c r="K76" s="26"/>
      <c r="L76" s="26"/>
      <c r="M76" s="27">
        <f t="shared" si="6"/>
        <v>2009</v>
      </c>
      <c r="N76" s="28">
        <f t="shared" si="7"/>
        <v>0.27347222222222223</v>
      </c>
      <c r="O76" s="28">
        <f t="shared" si="8"/>
        <v>-0.27347222222222223</v>
      </c>
      <c r="P76" s="29">
        <v>64</v>
      </c>
      <c r="Q76" s="40" t="e">
        <f t="shared" si="11"/>
        <v>#NUM!</v>
      </c>
      <c r="R76" s="42" t="e">
        <f t="shared" si="9"/>
        <v>#NUM!</v>
      </c>
    </row>
    <row r="77" spans="1:18" s="6" customFormat="1" hidden="1" x14ac:dyDescent="0.2">
      <c r="A77" s="22"/>
      <c r="B77" s="23"/>
      <c r="C77" s="23"/>
      <c r="D77" s="23"/>
      <c r="E77" s="23"/>
      <c r="F77" s="23"/>
      <c r="G77" s="24"/>
      <c r="H77" s="24"/>
      <c r="I77" s="25"/>
      <c r="J77" s="26"/>
      <c r="K77" s="26"/>
      <c r="L77" s="26"/>
      <c r="M77" s="27">
        <f t="shared" ref="M77:M108" si="12">2009-C77</f>
        <v>2009</v>
      </c>
      <c r="N77" s="28">
        <f t="shared" ref="N77:N108" si="13">IF(M77&gt;40,(M77-40)*$K$8,0)</f>
        <v>0.27347222222222223</v>
      </c>
      <c r="O77" s="28">
        <f t="shared" ref="O77:O108" si="14">IF(M77&gt;40,L77-N77,L77)</f>
        <v>-0.27347222222222223</v>
      </c>
      <c r="P77" s="29">
        <v>65</v>
      </c>
      <c r="Q77" s="40" t="e">
        <f t="shared" si="11"/>
        <v>#NUM!</v>
      </c>
      <c r="R77" s="42" t="e">
        <f t="shared" ref="R77:R108" si="15">$R$9/Q77</f>
        <v>#NUM!</v>
      </c>
    </row>
    <row r="78" spans="1:18" s="6" customFormat="1" hidden="1" x14ac:dyDescent="0.2">
      <c r="A78" s="22"/>
      <c r="B78" s="23"/>
      <c r="C78" s="23"/>
      <c r="D78" s="23"/>
      <c r="E78" s="23"/>
      <c r="F78" s="23"/>
      <c r="G78" s="24"/>
      <c r="H78" s="24"/>
      <c r="I78" s="25"/>
      <c r="J78" s="26"/>
      <c r="K78" s="26"/>
      <c r="L78" s="26"/>
      <c r="M78" s="27">
        <f t="shared" si="12"/>
        <v>2009</v>
      </c>
      <c r="N78" s="28">
        <f t="shared" si="13"/>
        <v>0.27347222222222223</v>
      </c>
      <c r="O78" s="28">
        <f t="shared" si="14"/>
        <v>-0.27347222222222223</v>
      </c>
      <c r="P78" s="29">
        <v>66</v>
      </c>
      <c r="Q78" s="40" t="e">
        <f t="shared" si="11"/>
        <v>#NUM!</v>
      </c>
      <c r="R78" s="42" t="e">
        <f t="shared" si="15"/>
        <v>#NUM!</v>
      </c>
    </row>
    <row r="79" spans="1:18" s="6" customFormat="1" hidden="1" x14ac:dyDescent="0.2">
      <c r="A79" s="22"/>
      <c r="B79" s="23"/>
      <c r="C79" s="23"/>
      <c r="D79" s="23"/>
      <c r="E79" s="23"/>
      <c r="F79" s="23"/>
      <c r="G79" s="24"/>
      <c r="H79" s="24"/>
      <c r="I79" s="25"/>
      <c r="J79" s="26"/>
      <c r="K79" s="26"/>
      <c r="L79" s="26"/>
      <c r="M79" s="27">
        <f t="shared" si="12"/>
        <v>2009</v>
      </c>
      <c r="N79" s="28">
        <f t="shared" si="13"/>
        <v>0.27347222222222223</v>
      </c>
      <c r="O79" s="28">
        <f t="shared" si="14"/>
        <v>-0.27347222222222223</v>
      </c>
      <c r="P79" s="29">
        <v>67</v>
      </c>
      <c r="Q79" s="40" t="e">
        <f t="shared" si="11"/>
        <v>#NUM!</v>
      </c>
      <c r="R79" s="42" t="e">
        <f t="shared" si="15"/>
        <v>#NUM!</v>
      </c>
    </row>
    <row r="80" spans="1:18" s="6" customFormat="1" hidden="1" x14ac:dyDescent="0.2">
      <c r="A80" s="22"/>
      <c r="B80" s="23"/>
      <c r="C80" s="23"/>
      <c r="D80" s="23"/>
      <c r="E80" s="23"/>
      <c r="F80" s="23"/>
      <c r="G80" s="24"/>
      <c r="H80" s="24"/>
      <c r="I80" s="25"/>
      <c r="J80" s="26"/>
      <c r="K80" s="26"/>
      <c r="L80" s="26"/>
      <c r="M80" s="27">
        <f t="shared" si="12"/>
        <v>2009</v>
      </c>
      <c r="N80" s="28">
        <f t="shared" si="13"/>
        <v>0.27347222222222223</v>
      </c>
      <c r="O80" s="28">
        <f t="shared" si="14"/>
        <v>-0.27347222222222223</v>
      </c>
      <c r="P80" s="29">
        <v>68</v>
      </c>
      <c r="Q80" s="40" t="e">
        <f t="shared" si="11"/>
        <v>#NUM!</v>
      </c>
      <c r="R80" s="42" t="e">
        <f t="shared" si="15"/>
        <v>#NUM!</v>
      </c>
    </row>
    <row r="81" spans="1:18" s="6" customFormat="1" hidden="1" x14ac:dyDescent="0.2">
      <c r="A81" s="22"/>
      <c r="B81" s="23"/>
      <c r="C81" s="23"/>
      <c r="D81" s="23"/>
      <c r="E81" s="23"/>
      <c r="F81" s="23"/>
      <c r="G81" s="24"/>
      <c r="H81" s="24"/>
      <c r="I81" s="25"/>
      <c r="J81" s="26"/>
      <c r="K81" s="26"/>
      <c r="L81" s="26"/>
      <c r="M81" s="27">
        <f t="shared" si="12"/>
        <v>2009</v>
      </c>
      <c r="N81" s="28">
        <f t="shared" si="13"/>
        <v>0.27347222222222223</v>
      </c>
      <c r="O81" s="28">
        <f t="shared" si="14"/>
        <v>-0.27347222222222223</v>
      </c>
      <c r="P81" s="29">
        <v>69</v>
      </c>
      <c r="Q81" s="40" t="e">
        <f t="shared" si="11"/>
        <v>#NUM!</v>
      </c>
      <c r="R81" s="42" t="e">
        <f t="shared" si="15"/>
        <v>#NUM!</v>
      </c>
    </row>
    <row r="82" spans="1:18" s="6" customFormat="1" hidden="1" x14ac:dyDescent="0.2">
      <c r="A82" s="22"/>
      <c r="B82" s="23"/>
      <c r="C82" s="23"/>
      <c r="D82" s="23"/>
      <c r="E82" s="23"/>
      <c r="F82" s="23"/>
      <c r="G82" s="24"/>
      <c r="H82" s="24"/>
      <c r="I82" s="25"/>
      <c r="J82" s="26"/>
      <c r="K82" s="26"/>
      <c r="L82" s="26"/>
      <c r="M82" s="27">
        <f t="shared" si="12"/>
        <v>2009</v>
      </c>
      <c r="N82" s="28">
        <f t="shared" si="13"/>
        <v>0.27347222222222223</v>
      </c>
      <c r="O82" s="28">
        <f t="shared" si="14"/>
        <v>-0.27347222222222223</v>
      </c>
      <c r="P82" s="29">
        <v>70</v>
      </c>
      <c r="Q82" s="40" t="e">
        <f t="shared" si="11"/>
        <v>#NUM!</v>
      </c>
      <c r="R82" s="42" t="e">
        <f t="shared" si="15"/>
        <v>#NUM!</v>
      </c>
    </row>
    <row r="83" spans="1:18" s="6" customFormat="1" hidden="1" x14ac:dyDescent="0.2">
      <c r="A83" s="22"/>
      <c r="B83" s="23"/>
      <c r="C83" s="23"/>
      <c r="D83" s="23"/>
      <c r="E83" s="23"/>
      <c r="F83" s="23"/>
      <c r="G83" s="24"/>
      <c r="H83" s="24"/>
      <c r="I83" s="25"/>
      <c r="J83" s="26"/>
      <c r="K83" s="26"/>
      <c r="L83" s="26"/>
      <c r="M83" s="27">
        <f t="shared" si="12"/>
        <v>2009</v>
      </c>
      <c r="N83" s="28">
        <f t="shared" si="13"/>
        <v>0.27347222222222223</v>
      </c>
      <c r="O83" s="28">
        <f t="shared" si="14"/>
        <v>-0.27347222222222223</v>
      </c>
      <c r="P83" s="29">
        <v>71</v>
      </c>
      <c r="Q83" s="40" t="e">
        <f t="shared" si="11"/>
        <v>#NUM!</v>
      </c>
      <c r="R83" s="42" t="e">
        <f t="shared" si="15"/>
        <v>#NUM!</v>
      </c>
    </row>
    <row r="84" spans="1:18" s="6" customFormat="1" hidden="1" x14ac:dyDescent="0.2">
      <c r="A84" s="22"/>
      <c r="B84" s="23"/>
      <c r="C84" s="23"/>
      <c r="D84" s="23"/>
      <c r="E84" s="23"/>
      <c r="F84" s="23"/>
      <c r="G84" s="24"/>
      <c r="H84" s="24"/>
      <c r="I84" s="25"/>
      <c r="J84" s="26"/>
      <c r="K84" s="26"/>
      <c r="L84" s="26"/>
      <c r="M84" s="27">
        <f t="shared" si="12"/>
        <v>2009</v>
      </c>
      <c r="N84" s="28">
        <f t="shared" si="13"/>
        <v>0.27347222222222223</v>
      </c>
      <c r="O84" s="28">
        <f t="shared" si="14"/>
        <v>-0.27347222222222223</v>
      </c>
      <c r="P84" s="29">
        <v>72</v>
      </c>
      <c r="Q84" s="40" t="e">
        <f t="shared" si="11"/>
        <v>#NUM!</v>
      </c>
      <c r="R84" s="42" t="e">
        <f t="shared" si="15"/>
        <v>#NUM!</v>
      </c>
    </row>
    <row r="85" spans="1:18" s="6" customFormat="1" hidden="1" x14ac:dyDescent="0.2">
      <c r="A85" s="22"/>
      <c r="B85" s="23"/>
      <c r="C85" s="23"/>
      <c r="D85" s="23"/>
      <c r="E85" s="23"/>
      <c r="F85" s="23"/>
      <c r="G85" s="24"/>
      <c r="H85" s="24"/>
      <c r="I85" s="25"/>
      <c r="J85" s="26"/>
      <c r="K85" s="26"/>
      <c r="L85" s="26"/>
      <c r="M85" s="27">
        <f t="shared" si="12"/>
        <v>2009</v>
      </c>
      <c r="N85" s="28">
        <f t="shared" si="13"/>
        <v>0.27347222222222223</v>
      </c>
      <c r="O85" s="28">
        <f t="shared" si="14"/>
        <v>-0.27347222222222223</v>
      </c>
      <c r="P85" s="29">
        <v>73</v>
      </c>
      <c r="Q85" s="40" t="e">
        <f t="shared" si="11"/>
        <v>#NUM!</v>
      </c>
      <c r="R85" s="42" t="e">
        <f t="shared" si="15"/>
        <v>#NUM!</v>
      </c>
    </row>
    <row r="86" spans="1:18" s="6" customFormat="1" hidden="1" x14ac:dyDescent="0.2">
      <c r="A86" s="22"/>
      <c r="B86" s="23"/>
      <c r="C86" s="23"/>
      <c r="D86" s="23"/>
      <c r="E86" s="23"/>
      <c r="F86" s="23"/>
      <c r="G86" s="24"/>
      <c r="H86" s="24"/>
      <c r="I86" s="25"/>
      <c r="J86" s="26"/>
      <c r="K86" s="26"/>
      <c r="L86" s="26"/>
      <c r="M86" s="27">
        <f t="shared" si="12"/>
        <v>2009</v>
      </c>
      <c r="N86" s="28">
        <f t="shared" si="13"/>
        <v>0.27347222222222223</v>
      </c>
      <c r="O86" s="28">
        <f t="shared" si="14"/>
        <v>-0.27347222222222223</v>
      </c>
      <c r="P86" s="29">
        <v>74</v>
      </c>
      <c r="Q86" s="40" t="e">
        <f t="shared" si="11"/>
        <v>#NUM!</v>
      </c>
      <c r="R86" s="42" t="e">
        <f t="shared" si="15"/>
        <v>#NUM!</v>
      </c>
    </row>
    <row r="87" spans="1:18" s="6" customFormat="1" hidden="1" x14ac:dyDescent="0.2">
      <c r="A87" s="22"/>
      <c r="B87" s="23"/>
      <c r="C87" s="23"/>
      <c r="D87" s="23"/>
      <c r="E87" s="23"/>
      <c r="F87" s="23"/>
      <c r="G87" s="24"/>
      <c r="H87" s="24"/>
      <c r="I87" s="25"/>
      <c r="J87" s="26"/>
      <c r="K87" s="26"/>
      <c r="L87" s="26"/>
      <c r="M87" s="27">
        <f t="shared" si="12"/>
        <v>2009</v>
      </c>
      <c r="N87" s="28">
        <f t="shared" si="13"/>
        <v>0.27347222222222223</v>
      </c>
      <c r="O87" s="28">
        <f t="shared" si="14"/>
        <v>-0.27347222222222223</v>
      </c>
      <c r="P87" s="29">
        <v>75</v>
      </c>
      <c r="Q87" s="40" t="e">
        <f t="shared" si="11"/>
        <v>#NUM!</v>
      </c>
      <c r="R87" s="42" t="e">
        <f t="shared" si="15"/>
        <v>#NUM!</v>
      </c>
    </row>
    <row r="88" spans="1:18" s="6" customFormat="1" hidden="1" x14ac:dyDescent="0.2">
      <c r="A88" s="22"/>
      <c r="B88" s="23"/>
      <c r="C88" s="23"/>
      <c r="D88" s="23"/>
      <c r="E88" s="23"/>
      <c r="F88" s="23"/>
      <c r="G88" s="24"/>
      <c r="H88" s="24"/>
      <c r="I88" s="25"/>
      <c r="J88" s="26"/>
      <c r="K88" s="26"/>
      <c r="L88" s="26"/>
      <c r="M88" s="27">
        <f t="shared" si="12"/>
        <v>2009</v>
      </c>
      <c r="N88" s="28">
        <f t="shared" si="13"/>
        <v>0.27347222222222223</v>
      </c>
      <c r="O88" s="28">
        <f t="shared" si="14"/>
        <v>-0.27347222222222223</v>
      </c>
      <c r="P88" s="29">
        <v>76</v>
      </c>
      <c r="Q88" s="40" t="e">
        <f t="shared" si="11"/>
        <v>#NUM!</v>
      </c>
      <c r="R88" s="42" t="e">
        <f t="shared" si="15"/>
        <v>#NUM!</v>
      </c>
    </row>
    <row r="89" spans="1:18" s="6" customFormat="1" hidden="1" x14ac:dyDescent="0.2">
      <c r="A89" s="22"/>
      <c r="B89" s="23"/>
      <c r="C89" s="23"/>
      <c r="D89" s="23"/>
      <c r="E89" s="23"/>
      <c r="F89" s="23"/>
      <c r="G89" s="24"/>
      <c r="H89" s="24"/>
      <c r="I89" s="25"/>
      <c r="J89" s="26"/>
      <c r="K89" s="26"/>
      <c r="L89" s="26"/>
      <c r="M89" s="27">
        <f t="shared" si="12"/>
        <v>2009</v>
      </c>
      <c r="N89" s="28">
        <f t="shared" si="13"/>
        <v>0.27347222222222223</v>
      </c>
      <c r="O89" s="28">
        <f t="shared" si="14"/>
        <v>-0.27347222222222223</v>
      </c>
      <c r="P89" s="29">
        <v>77</v>
      </c>
      <c r="Q89" s="40" t="e">
        <f t="shared" si="11"/>
        <v>#NUM!</v>
      </c>
      <c r="R89" s="42" t="e">
        <f t="shared" si="15"/>
        <v>#NUM!</v>
      </c>
    </row>
    <row r="90" spans="1:18" s="6" customFormat="1" hidden="1" x14ac:dyDescent="0.2">
      <c r="A90" s="22"/>
      <c r="B90" s="23"/>
      <c r="C90" s="23"/>
      <c r="D90" s="23"/>
      <c r="E90" s="23"/>
      <c r="F90" s="23"/>
      <c r="G90" s="24"/>
      <c r="H90" s="24"/>
      <c r="I90" s="25"/>
      <c r="J90" s="26"/>
      <c r="K90" s="26"/>
      <c r="L90" s="26"/>
      <c r="M90" s="27">
        <f t="shared" si="12"/>
        <v>2009</v>
      </c>
      <c r="N90" s="28">
        <f t="shared" si="13"/>
        <v>0.27347222222222223</v>
      </c>
      <c r="O90" s="28">
        <f t="shared" si="14"/>
        <v>-0.27347222222222223</v>
      </c>
      <c r="P90" s="29">
        <v>78</v>
      </c>
      <c r="Q90" s="40" t="e">
        <f t="shared" ref="Q90:Q121" si="16">(HOUR(O90)+(MINUTE(O90)/60)+(SECOND(O90)/3600))</f>
        <v>#NUM!</v>
      </c>
      <c r="R90" s="42" t="e">
        <f t="shared" si="15"/>
        <v>#NUM!</v>
      </c>
    </row>
    <row r="91" spans="1:18" s="6" customFormat="1" hidden="1" x14ac:dyDescent="0.2">
      <c r="A91" s="22"/>
      <c r="B91" s="23"/>
      <c r="C91" s="23"/>
      <c r="D91" s="23"/>
      <c r="E91" s="23"/>
      <c r="F91" s="23"/>
      <c r="G91" s="24"/>
      <c r="H91" s="24"/>
      <c r="I91" s="25"/>
      <c r="J91" s="26"/>
      <c r="K91" s="26"/>
      <c r="L91" s="26"/>
      <c r="M91" s="27">
        <f t="shared" si="12"/>
        <v>2009</v>
      </c>
      <c r="N91" s="28">
        <f t="shared" si="13"/>
        <v>0.27347222222222223</v>
      </c>
      <c r="O91" s="28">
        <f t="shared" si="14"/>
        <v>-0.27347222222222223</v>
      </c>
      <c r="P91" s="29">
        <v>79</v>
      </c>
      <c r="Q91" s="40" t="e">
        <f t="shared" si="16"/>
        <v>#NUM!</v>
      </c>
      <c r="R91" s="42" t="e">
        <f t="shared" si="15"/>
        <v>#NUM!</v>
      </c>
    </row>
    <row r="92" spans="1:18" s="6" customFormat="1" hidden="1" x14ac:dyDescent="0.2">
      <c r="A92" s="22"/>
      <c r="B92" s="23"/>
      <c r="C92" s="23"/>
      <c r="D92" s="23"/>
      <c r="E92" s="23"/>
      <c r="F92" s="23"/>
      <c r="G92" s="24"/>
      <c r="H92" s="24"/>
      <c r="I92" s="25"/>
      <c r="J92" s="26"/>
      <c r="K92" s="26"/>
      <c r="L92" s="26"/>
      <c r="M92" s="27">
        <f t="shared" si="12"/>
        <v>2009</v>
      </c>
      <c r="N92" s="28">
        <f t="shared" si="13"/>
        <v>0.27347222222222223</v>
      </c>
      <c r="O92" s="28">
        <f t="shared" si="14"/>
        <v>-0.27347222222222223</v>
      </c>
      <c r="P92" s="29">
        <v>80</v>
      </c>
      <c r="Q92" s="40" t="e">
        <f t="shared" si="16"/>
        <v>#NUM!</v>
      </c>
      <c r="R92" s="42" t="e">
        <f t="shared" si="15"/>
        <v>#NUM!</v>
      </c>
    </row>
    <row r="93" spans="1:18" s="6" customFormat="1" hidden="1" x14ac:dyDescent="0.2">
      <c r="A93" s="22"/>
      <c r="B93" s="23"/>
      <c r="C93" s="23"/>
      <c r="D93" s="23"/>
      <c r="E93" s="23"/>
      <c r="F93" s="23"/>
      <c r="G93" s="24"/>
      <c r="H93" s="24"/>
      <c r="I93" s="25"/>
      <c r="J93" s="26"/>
      <c r="K93" s="26"/>
      <c r="L93" s="26"/>
      <c r="M93" s="27">
        <f t="shared" si="12"/>
        <v>2009</v>
      </c>
      <c r="N93" s="28">
        <f t="shared" si="13"/>
        <v>0.27347222222222223</v>
      </c>
      <c r="O93" s="28">
        <f t="shared" si="14"/>
        <v>-0.27347222222222223</v>
      </c>
      <c r="P93" s="29">
        <v>81</v>
      </c>
      <c r="Q93" s="40" t="e">
        <f t="shared" si="16"/>
        <v>#NUM!</v>
      </c>
      <c r="R93" s="42" t="e">
        <f t="shared" si="15"/>
        <v>#NUM!</v>
      </c>
    </row>
    <row r="94" spans="1:18" s="6" customFormat="1" hidden="1" x14ac:dyDescent="0.2">
      <c r="A94" s="22"/>
      <c r="B94" s="23"/>
      <c r="C94" s="23"/>
      <c r="D94" s="23"/>
      <c r="E94" s="23"/>
      <c r="F94" s="23"/>
      <c r="G94" s="24"/>
      <c r="H94" s="24"/>
      <c r="I94" s="25"/>
      <c r="J94" s="26"/>
      <c r="K94" s="26"/>
      <c r="L94" s="26"/>
      <c r="M94" s="27">
        <f t="shared" si="12"/>
        <v>2009</v>
      </c>
      <c r="N94" s="28">
        <f t="shared" si="13"/>
        <v>0.27347222222222223</v>
      </c>
      <c r="O94" s="28">
        <f t="shared" si="14"/>
        <v>-0.27347222222222223</v>
      </c>
      <c r="P94" s="29">
        <v>82</v>
      </c>
      <c r="Q94" s="40" t="e">
        <f t="shared" si="16"/>
        <v>#NUM!</v>
      </c>
      <c r="R94" s="42" t="e">
        <f t="shared" si="15"/>
        <v>#NUM!</v>
      </c>
    </row>
    <row r="95" spans="1:18" s="6" customFormat="1" hidden="1" x14ac:dyDescent="0.2">
      <c r="A95" s="22"/>
      <c r="B95" s="23"/>
      <c r="C95" s="23"/>
      <c r="D95" s="23"/>
      <c r="E95" s="23"/>
      <c r="F95" s="23"/>
      <c r="G95" s="24"/>
      <c r="H95" s="24"/>
      <c r="I95" s="25"/>
      <c r="J95" s="26"/>
      <c r="K95" s="26"/>
      <c r="L95" s="26"/>
      <c r="M95" s="27">
        <f t="shared" si="12"/>
        <v>2009</v>
      </c>
      <c r="N95" s="28">
        <f t="shared" si="13"/>
        <v>0.27347222222222223</v>
      </c>
      <c r="O95" s="28">
        <f t="shared" si="14"/>
        <v>-0.27347222222222223</v>
      </c>
      <c r="P95" s="29">
        <v>83</v>
      </c>
      <c r="Q95" s="40" t="e">
        <f t="shared" si="16"/>
        <v>#NUM!</v>
      </c>
      <c r="R95" s="42" t="e">
        <f t="shared" si="15"/>
        <v>#NUM!</v>
      </c>
    </row>
    <row r="96" spans="1:18" s="6" customFormat="1" hidden="1" x14ac:dyDescent="0.2">
      <c r="A96" s="22"/>
      <c r="B96" s="23"/>
      <c r="C96" s="23"/>
      <c r="D96" s="23"/>
      <c r="E96" s="23"/>
      <c r="F96" s="23"/>
      <c r="G96" s="24"/>
      <c r="H96" s="24"/>
      <c r="I96" s="25"/>
      <c r="J96" s="26"/>
      <c r="K96" s="26"/>
      <c r="L96" s="26"/>
      <c r="M96" s="27">
        <f t="shared" si="12"/>
        <v>2009</v>
      </c>
      <c r="N96" s="28">
        <f t="shared" si="13"/>
        <v>0.27347222222222223</v>
      </c>
      <c r="O96" s="28">
        <f t="shared" si="14"/>
        <v>-0.27347222222222223</v>
      </c>
      <c r="P96" s="29">
        <v>84</v>
      </c>
      <c r="Q96" s="40" t="e">
        <f t="shared" si="16"/>
        <v>#NUM!</v>
      </c>
      <c r="R96" s="42" t="e">
        <f t="shared" si="15"/>
        <v>#NUM!</v>
      </c>
    </row>
    <row r="97" spans="1:18" s="6" customFormat="1" hidden="1" x14ac:dyDescent="0.2">
      <c r="A97" s="22"/>
      <c r="B97" s="23"/>
      <c r="C97" s="23"/>
      <c r="D97" s="23"/>
      <c r="E97" s="23"/>
      <c r="F97" s="23"/>
      <c r="G97" s="24"/>
      <c r="H97" s="24"/>
      <c r="I97" s="25"/>
      <c r="J97" s="26"/>
      <c r="K97" s="26"/>
      <c r="L97" s="26"/>
      <c r="M97" s="27">
        <f t="shared" si="12"/>
        <v>2009</v>
      </c>
      <c r="N97" s="28">
        <f t="shared" si="13"/>
        <v>0.27347222222222223</v>
      </c>
      <c r="O97" s="28">
        <f t="shared" si="14"/>
        <v>-0.27347222222222223</v>
      </c>
      <c r="P97" s="29">
        <v>85</v>
      </c>
      <c r="Q97" s="40" t="e">
        <f t="shared" si="16"/>
        <v>#NUM!</v>
      </c>
      <c r="R97" s="42" t="e">
        <f t="shared" si="15"/>
        <v>#NUM!</v>
      </c>
    </row>
    <row r="98" spans="1:18" s="6" customFormat="1" hidden="1" x14ac:dyDescent="0.2">
      <c r="A98" s="22"/>
      <c r="B98" s="23"/>
      <c r="C98" s="23"/>
      <c r="D98" s="23"/>
      <c r="E98" s="23"/>
      <c r="F98" s="23"/>
      <c r="G98" s="24"/>
      <c r="H98" s="24"/>
      <c r="I98" s="25"/>
      <c r="J98" s="26"/>
      <c r="K98" s="26"/>
      <c r="L98" s="26"/>
      <c r="M98" s="27">
        <f t="shared" si="12"/>
        <v>2009</v>
      </c>
      <c r="N98" s="28">
        <f t="shared" si="13"/>
        <v>0.27347222222222223</v>
      </c>
      <c r="O98" s="28">
        <f t="shared" si="14"/>
        <v>-0.27347222222222223</v>
      </c>
      <c r="P98" s="29">
        <v>86</v>
      </c>
      <c r="Q98" s="40" t="e">
        <f t="shared" si="16"/>
        <v>#NUM!</v>
      </c>
      <c r="R98" s="42" t="e">
        <f t="shared" si="15"/>
        <v>#NUM!</v>
      </c>
    </row>
    <row r="99" spans="1:18" s="6" customFormat="1" hidden="1" x14ac:dyDescent="0.2">
      <c r="A99" s="22"/>
      <c r="B99" s="23"/>
      <c r="C99" s="23"/>
      <c r="D99" s="23"/>
      <c r="E99" s="23"/>
      <c r="F99" s="23"/>
      <c r="G99" s="24"/>
      <c r="H99" s="24"/>
      <c r="I99" s="25"/>
      <c r="J99" s="26"/>
      <c r="K99" s="26"/>
      <c r="L99" s="26"/>
      <c r="M99" s="27">
        <f t="shared" si="12"/>
        <v>2009</v>
      </c>
      <c r="N99" s="28">
        <f t="shared" si="13"/>
        <v>0.27347222222222223</v>
      </c>
      <c r="O99" s="28">
        <f t="shared" si="14"/>
        <v>-0.27347222222222223</v>
      </c>
      <c r="P99" s="29">
        <v>87</v>
      </c>
      <c r="Q99" s="40" t="e">
        <f t="shared" si="16"/>
        <v>#NUM!</v>
      </c>
      <c r="R99" s="42" t="e">
        <f t="shared" si="15"/>
        <v>#NUM!</v>
      </c>
    </row>
    <row r="100" spans="1:18" s="6" customFormat="1" hidden="1" x14ac:dyDescent="0.2">
      <c r="A100" s="22"/>
      <c r="B100" s="23"/>
      <c r="C100" s="23"/>
      <c r="D100" s="23"/>
      <c r="E100" s="23"/>
      <c r="F100" s="23"/>
      <c r="G100" s="24"/>
      <c r="H100" s="24"/>
      <c r="I100" s="25"/>
      <c r="J100" s="26"/>
      <c r="K100" s="26"/>
      <c r="L100" s="26"/>
      <c r="M100" s="27">
        <f t="shared" si="12"/>
        <v>2009</v>
      </c>
      <c r="N100" s="28">
        <f t="shared" si="13"/>
        <v>0.27347222222222223</v>
      </c>
      <c r="O100" s="28">
        <f t="shared" si="14"/>
        <v>-0.27347222222222223</v>
      </c>
      <c r="P100" s="29">
        <v>88</v>
      </c>
      <c r="Q100" s="40" t="e">
        <f t="shared" si="16"/>
        <v>#NUM!</v>
      </c>
      <c r="R100" s="42" t="e">
        <f t="shared" si="15"/>
        <v>#NUM!</v>
      </c>
    </row>
    <row r="101" spans="1:18" s="6" customFormat="1" hidden="1" x14ac:dyDescent="0.2">
      <c r="A101" s="22"/>
      <c r="B101" s="23"/>
      <c r="C101" s="23"/>
      <c r="D101" s="23"/>
      <c r="E101" s="23"/>
      <c r="F101" s="23"/>
      <c r="G101" s="24"/>
      <c r="H101" s="24"/>
      <c r="I101" s="25"/>
      <c r="J101" s="26"/>
      <c r="K101" s="26"/>
      <c r="L101" s="26"/>
      <c r="M101" s="27">
        <f t="shared" si="12"/>
        <v>2009</v>
      </c>
      <c r="N101" s="28">
        <f t="shared" si="13"/>
        <v>0.27347222222222223</v>
      </c>
      <c r="O101" s="28">
        <f t="shared" si="14"/>
        <v>-0.27347222222222223</v>
      </c>
      <c r="P101" s="29">
        <v>89</v>
      </c>
      <c r="Q101" s="40" t="e">
        <f t="shared" si="16"/>
        <v>#NUM!</v>
      </c>
      <c r="R101" s="42" t="e">
        <f t="shared" si="15"/>
        <v>#NUM!</v>
      </c>
    </row>
    <row r="102" spans="1:18" s="6" customFormat="1" hidden="1" x14ac:dyDescent="0.2">
      <c r="A102" s="22"/>
      <c r="B102" s="23"/>
      <c r="C102" s="23"/>
      <c r="D102" s="23"/>
      <c r="E102" s="23"/>
      <c r="F102" s="23"/>
      <c r="G102" s="24"/>
      <c r="H102" s="24"/>
      <c r="I102" s="25"/>
      <c r="J102" s="26"/>
      <c r="K102" s="26"/>
      <c r="L102" s="26"/>
      <c r="M102" s="27">
        <f t="shared" si="12"/>
        <v>2009</v>
      </c>
      <c r="N102" s="28">
        <f t="shared" si="13"/>
        <v>0.27347222222222223</v>
      </c>
      <c r="O102" s="28">
        <f t="shared" si="14"/>
        <v>-0.27347222222222223</v>
      </c>
      <c r="P102" s="29">
        <v>90</v>
      </c>
      <c r="Q102" s="40" t="e">
        <f t="shared" si="16"/>
        <v>#NUM!</v>
      </c>
      <c r="R102" s="42" t="e">
        <f t="shared" si="15"/>
        <v>#NUM!</v>
      </c>
    </row>
    <row r="103" spans="1:18" s="6" customFormat="1" hidden="1" x14ac:dyDescent="0.2">
      <c r="A103" s="22"/>
      <c r="B103" s="23"/>
      <c r="C103" s="23"/>
      <c r="D103" s="23"/>
      <c r="E103" s="23"/>
      <c r="F103" s="23"/>
      <c r="G103" s="24"/>
      <c r="H103" s="24"/>
      <c r="I103" s="25"/>
      <c r="J103" s="26"/>
      <c r="K103" s="26"/>
      <c r="L103" s="26"/>
      <c r="M103" s="27">
        <f t="shared" si="12"/>
        <v>2009</v>
      </c>
      <c r="N103" s="28">
        <f t="shared" si="13"/>
        <v>0.27347222222222223</v>
      </c>
      <c r="O103" s="28">
        <f t="shared" si="14"/>
        <v>-0.27347222222222223</v>
      </c>
      <c r="P103" s="29">
        <v>91</v>
      </c>
      <c r="Q103" s="40" t="e">
        <f t="shared" si="16"/>
        <v>#NUM!</v>
      </c>
      <c r="R103" s="42" t="e">
        <f t="shared" si="15"/>
        <v>#NUM!</v>
      </c>
    </row>
    <row r="104" spans="1:18" s="6" customFormat="1" hidden="1" x14ac:dyDescent="0.2">
      <c r="A104" s="22"/>
      <c r="B104" s="23"/>
      <c r="C104" s="23"/>
      <c r="D104" s="23"/>
      <c r="E104" s="23"/>
      <c r="F104" s="23"/>
      <c r="G104" s="24"/>
      <c r="H104" s="24"/>
      <c r="I104" s="25"/>
      <c r="J104" s="26"/>
      <c r="K104" s="26"/>
      <c r="L104" s="26"/>
      <c r="M104" s="27">
        <f t="shared" si="12"/>
        <v>2009</v>
      </c>
      <c r="N104" s="28">
        <f t="shared" si="13"/>
        <v>0.27347222222222223</v>
      </c>
      <c r="O104" s="28">
        <f t="shared" si="14"/>
        <v>-0.27347222222222223</v>
      </c>
      <c r="P104" s="29">
        <v>92</v>
      </c>
      <c r="Q104" s="40" t="e">
        <f t="shared" si="16"/>
        <v>#NUM!</v>
      </c>
      <c r="R104" s="42" t="e">
        <f t="shared" si="15"/>
        <v>#NUM!</v>
      </c>
    </row>
    <row r="105" spans="1:18" s="6" customFormat="1" hidden="1" x14ac:dyDescent="0.2">
      <c r="A105" s="22"/>
      <c r="B105" s="23"/>
      <c r="C105" s="23"/>
      <c r="D105" s="23"/>
      <c r="E105" s="23"/>
      <c r="F105" s="23"/>
      <c r="G105" s="24"/>
      <c r="H105" s="24"/>
      <c r="I105" s="25"/>
      <c r="J105" s="26"/>
      <c r="K105" s="26"/>
      <c r="L105" s="26"/>
      <c r="M105" s="27">
        <f t="shared" si="12"/>
        <v>2009</v>
      </c>
      <c r="N105" s="28">
        <f t="shared" si="13"/>
        <v>0.27347222222222223</v>
      </c>
      <c r="O105" s="28">
        <f t="shared" si="14"/>
        <v>-0.27347222222222223</v>
      </c>
      <c r="P105" s="29">
        <v>93</v>
      </c>
      <c r="Q105" s="40" t="e">
        <f t="shared" si="16"/>
        <v>#NUM!</v>
      </c>
      <c r="R105" s="42" t="e">
        <f t="shared" si="15"/>
        <v>#NUM!</v>
      </c>
    </row>
    <row r="106" spans="1:18" s="6" customFormat="1" hidden="1" x14ac:dyDescent="0.2">
      <c r="A106" s="22"/>
      <c r="B106" s="23"/>
      <c r="C106" s="23"/>
      <c r="D106" s="23"/>
      <c r="E106" s="23"/>
      <c r="F106" s="23"/>
      <c r="G106" s="24"/>
      <c r="H106" s="24"/>
      <c r="I106" s="25"/>
      <c r="J106" s="26"/>
      <c r="K106" s="26"/>
      <c r="L106" s="26"/>
      <c r="M106" s="27">
        <f t="shared" si="12"/>
        <v>2009</v>
      </c>
      <c r="N106" s="28">
        <f t="shared" si="13"/>
        <v>0.27347222222222223</v>
      </c>
      <c r="O106" s="28">
        <f t="shared" si="14"/>
        <v>-0.27347222222222223</v>
      </c>
      <c r="P106" s="29">
        <v>94</v>
      </c>
      <c r="Q106" s="40" t="e">
        <f t="shared" si="16"/>
        <v>#NUM!</v>
      </c>
      <c r="R106" s="42" t="e">
        <f t="shared" si="15"/>
        <v>#NUM!</v>
      </c>
    </row>
    <row r="107" spans="1:18" s="6" customFormat="1" hidden="1" x14ac:dyDescent="0.2">
      <c r="A107" s="22"/>
      <c r="B107" s="23"/>
      <c r="C107" s="23"/>
      <c r="D107" s="23"/>
      <c r="E107" s="23"/>
      <c r="F107" s="23"/>
      <c r="G107" s="24"/>
      <c r="H107" s="24"/>
      <c r="I107" s="25"/>
      <c r="J107" s="26"/>
      <c r="K107" s="26"/>
      <c r="L107" s="26"/>
      <c r="M107" s="27">
        <f t="shared" si="12"/>
        <v>2009</v>
      </c>
      <c r="N107" s="28">
        <f t="shared" si="13"/>
        <v>0.27347222222222223</v>
      </c>
      <c r="O107" s="28">
        <f t="shared" si="14"/>
        <v>-0.27347222222222223</v>
      </c>
      <c r="P107" s="29">
        <v>95</v>
      </c>
      <c r="Q107" s="40" t="e">
        <f t="shared" si="16"/>
        <v>#NUM!</v>
      </c>
      <c r="R107" s="42" t="e">
        <f t="shared" si="15"/>
        <v>#NUM!</v>
      </c>
    </row>
    <row r="108" spans="1:18" s="6" customFormat="1" hidden="1" x14ac:dyDescent="0.2">
      <c r="A108" s="22"/>
      <c r="B108" s="23"/>
      <c r="C108" s="23"/>
      <c r="D108" s="23"/>
      <c r="E108" s="23"/>
      <c r="F108" s="23"/>
      <c r="G108" s="24"/>
      <c r="H108" s="24"/>
      <c r="I108" s="25"/>
      <c r="J108" s="26"/>
      <c r="K108" s="26"/>
      <c r="L108" s="26"/>
      <c r="M108" s="27">
        <f t="shared" si="12"/>
        <v>2009</v>
      </c>
      <c r="N108" s="28">
        <f t="shared" si="13"/>
        <v>0.27347222222222223</v>
      </c>
      <c r="O108" s="28">
        <f t="shared" si="14"/>
        <v>-0.27347222222222223</v>
      </c>
      <c r="P108" s="29">
        <v>96</v>
      </c>
      <c r="Q108" s="40" t="e">
        <f t="shared" si="16"/>
        <v>#NUM!</v>
      </c>
      <c r="R108" s="42" t="e">
        <f t="shared" si="15"/>
        <v>#NUM!</v>
      </c>
    </row>
    <row r="109" spans="1:18" s="6" customFormat="1" hidden="1" x14ac:dyDescent="0.2">
      <c r="A109" s="22"/>
      <c r="B109" s="23"/>
      <c r="C109" s="23"/>
      <c r="D109" s="23"/>
      <c r="E109" s="23"/>
      <c r="F109" s="23"/>
      <c r="G109" s="24"/>
      <c r="H109" s="24"/>
      <c r="I109" s="25"/>
      <c r="J109" s="26"/>
      <c r="K109" s="26"/>
      <c r="L109" s="26"/>
      <c r="M109" s="27">
        <f t="shared" ref="M109:M140" si="17">2009-C109</f>
        <v>2009</v>
      </c>
      <c r="N109" s="28">
        <f t="shared" ref="N109:N140" si="18">IF(M109&gt;40,(M109-40)*$K$8,0)</f>
        <v>0.27347222222222223</v>
      </c>
      <c r="O109" s="28">
        <f t="shared" ref="O109:O140" si="19">IF(M109&gt;40,L109-N109,L109)</f>
        <v>-0.27347222222222223</v>
      </c>
      <c r="P109" s="29">
        <v>97</v>
      </c>
      <c r="Q109" s="40" t="e">
        <f t="shared" si="16"/>
        <v>#NUM!</v>
      </c>
      <c r="R109" s="42" t="e">
        <f t="shared" ref="R109:R140" si="20">$R$9/Q109</f>
        <v>#NUM!</v>
      </c>
    </row>
    <row r="110" spans="1:18" s="6" customFormat="1" hidden="1" x14ac:dyDescent="0.2">
      <c r="A110" s="22"/>
      <c r="B110" s="23"/>
      <c r="C110" s="23"/>
      <c r="D110" s="23"/>
      <c r="E110" s="23"/>
      <c r="F110" s="23"/>
      <c r="G110" s="24"/>
      <c r="H110" s="24"/>
      <c r="I110" s="25"/>
      <c r="J110" s="26"/>
      <c r="K110" s="26"/>
      <c r="L110" s="26"/>
      <c r="M110" s="27">
        <f t="shared" si="17"/>
        <v>2009</v>
      </c>
      <c r="N110" s="28">
        <f t="shared" si="18"/>
        <v>0.27347222222222223</v>
      </c>
      <c r="O110" s="28">
        <f t="shared" si="19"/>
        <v>-0.27347222222222223</v>
      </c>
      <c r="P110" s="29">
        <v>98</v>
      </c>
      <c r="Q110" s="40" t="e">
        <f t="shared" si="16"/>
        <v>#NUM!</v>
      </c>
      <c r="R110" s="42" t="e">
        <f t="shared" si="20"/>
        <v>#NUM!</v>
      </c>
    </row>
    <row r="111" spans="1:18" s="6" customFormat="1" hidden="1" x14ac:dyDescent="0.2">
      <c r="A111" s="22"/>
      <c r="B111" s="23"/>
      <c r="C111" s="23"/>
      <c r="D111" s="23"/>
      <c r="E111" s="23"/>
      <c r="F111" s="23"/>
      <c r="G111" s="24"/>
      <c r="H111" s="24"/>
      <c r="I111" s="25"/>
      <c r="J111" s="26"/>
      <c r="K111" s="26"/>
      <c r="L111" s="26"/>
      <c r="M111" s="27">
        <f t="shared" si="17"/>
        <v>2009</v>
      </c>
      <c r="N111" s="28">
        <f t="shared" si="18"/>
        <v>0.27347222222222223</v>
      </c>
      <c r="O111" s="28">
        <f t="shared" si="19"/>
        <v>-0.27347222222222223</v>
      </c>
      <c r="P111" s="29">
        <v>99</v>
      </c>
      <c r="Q111" s="40" t="e">
        <f t="shared" si="16"/>
        <v>#NUM!</v>
      </c>
      <c r="R111" s="42" t="e">
        <f t="shared" si="20"/>
        <v>#NUM!</v>
      </c>
    </row>
    <row r="112" spans="1:18" s="6" customFormat="1" hidden="1" x14ac:dyDescent="0.2">
      <c r="A112" s="22"/>
      <c r="B112" s="23"/>
      <c r="C112" s="23"/>
      <c r="D112" s="23"/>
      <c r="E112" s="23"/>
      <c r="F112" s="23"/>
      <c r="G112" s="24"/>
      <c r="H112" s="24"/>
      <c r="I112" s="25"/>
      <c r="J112" s="26"/>
      <c r="K112" s="26"/>
      <c r="L112" s="26"/>
      <c r="M112" s="27">
        <f t="shared" si="17"/>
        <v>2009</v>
      </c>
      <c r="N112" s="28">
        <f t="shared" si="18"/>
        <v>0.27347222222222223</v>
      </c>
      <c r="O112" s="28">
        <f t="shared" si="19"/>
        <v>-0.27347222222222223</v>
      </c>
      <c r="P112" s="29">
        <v>100</v>
      </c>
      <c r="Q112" s="40" t="e">
        <f t="shared" si="16"/>
        <v>#NUM!</v>
      </c>
      <c r="R112" s="42" t="e">
        <f t="shared" si="20"/>
        <v>#NUM!</v>
      </c>
    </row>
    <row r="113" spans="1:18" s="6" customFormat="1" hidden="1" x14ac:dyDescent="0.2">
      <c r="A113" s="22"/>
      <c r="B113" s="23"/>
      <c r="C113" s="23"/>
      <c r="D113" s="23"/>
      <c r="E113" s="23"/>
      <c r="F113" s="23"/>
      <c r="G113" s="24"/>
      <c r="H113" s="24"/>
      <c r="I113" s="25"/>
      <c r="J113" s="26"/>
      <c r="K113" s="26"/>
      <c r="L113" s="26"/>
      <c r="M113" s="27">
        <f t="shared" si="17"/>
        <v>2009</v>
      </c>
      <c r="N113" s="28">
        <f t="shared" si="18"/>
        <v>0.27347222222222223</v>
      </c>
      <c r="O113" s="28">
        <f t="shared" si="19"/>
        <v>-0.27347222222222223</v>
      </c>
      <c r="P113" s="29">
        <v>101</v>
      </c>
      <c r="Q113" s="40" t="e">
        <f t="shared" si="16"/>
        <v>#NUM!</v>
      </c>
      <c r="R113" s="42" t="e">
        <f t="shared" si="20"/>
        <v>#NUM!</v>
      </c>
    </row>
    <row r="114" spans="1:18" s="6" customFormat="1" hidden="1" x14ac:dyDescent="0.2">
      <c r="A114" s="22"/>
      <c r="B114" s="23"/>
      <c r="C114" s="23"/>
      <c r="D114" s="23"/>
      <c r="E114" s="23"/>
      <c r="F114" s="23"/>
      <c r="G114" s="24"/>
      <c r="H114" s="24"/>
      <c r="I114" s="25"/>
      <c r="J114" s="26"/>
      <c r="K114" s="26"/>
      <c r="L114" s="26"/>
      <c r="M114" s="27">
        <f t="shared" si="17"/>
        <v>2009</v>
      </c>
      <c r="N114" s="28">
        <f t="shared" si="18"/>
        <v>0.27347222222222223</v>
      </c>
      <c r="O114" s="28">
        <f t="shared" si="19"/>
        <v>-0.27347222222222223</v>
      </c>
      <c r="P114" s="29">
        <v>102</v>
      </c>
      <c r="Q114" s="40" t="e">
        <f t="shared" si="16"/>
        <v>#NUM!</v>
      </c>
      <c r="R114" s="42" t="e">
        <f t="shared" si="20"/>
        <v>#NUM!</v>
      </c>
    </row>
    <row r="115" spans="1:18" s="6" customFormat="1" hidden="1" x14ac:dyDescent="0.2">
      <c r="A115" s="22"/>
      <c r="B115" s="23"/>
      <c r="C115" s="23"/>
      <c r="D115" s="23"/>
      <c r="E115" s="23"/>
      <c r="F115" s="23"/>
      <c r="G115" s="24"/>
      <c r="H115" s="24"/>
      <c r="I115" s="25"/>
      <c r="J115" s="26"/>
      <c r="K115" s="26"/>
      <c r="L115" s="26"/>
      <c r="M115" s="27">
        <f t="shared" si="17"/>
        <v>2009</v>
      </c>
      <c r="N115" s="28">
        <f t="shared" si="18"/>
        <v>0.27347222222222223</v>
      </c>
      <c r="O115" s="28">
        <f t="shared" si="19"/>
        <v>-0.27347222222222223</v>
      </c>
      <c r="P115" s="29">
        <v>103</v>
      </c>
      <c r="Q115" s="40" t="e">
        <f t="shared" si="16"/>
        <v>#NUM!</v>
      </c>
      <c r="R115" s="42" t="e">
        <f t="shared" si="20"/>
        <v>#NUM!</v>
      </c>
    </row>
    <row r="116" spans="1:18" s="6" customFormat="1" hidden="1" x14ac:dyDescent="0.2">
      <c r="A116" s="22"/>
      <c r="B116" s="23"/>
      <c r="C116" s="23"/>
      <c r="D116" s="23"/>
      <c r="E116" s="23"/>
      <c r="F116" s="23"/>
      <c r="G116" s="24"/>
      <c r="H116" s="24"/>
      <c r="I116" s="25"/>
      <c r="J116" s="26"/>
      <c r="K116" s="26"/>
      <c r="L116" s="26"/>
      <c r="M116" s="27">
        <f t="shared" si="17"/>
        <v>2009</v>
      </c>
      <c r="N116" s="28">
        <f t="shared" si="18"/>
        <v>0.27347222222222223</v>
      </c>
      <c r="O116" s="28">
        <f t="shared" si="19"/>
        <v>-0.27347222222222223</v>
      </c>
      <c r="P116" s="29">
        <v>104</v>
      </c>
      <c r="Q116" s="40" t="e">
        <f t="shared" si="16"/>
        <v>#NUM!</v>
      </c>
      <c r="R116" s="42" t="e">
        <f t="shared" si="20"/>
        <v>#NUM!</v>
      </c>
    </row>
    <row r="117" spans="1:18" s="6" customFormat="1" hidden="1" x14ac:dyDescent="0.2">
      <c r="A117" s="22"/>
      <c r="B117" s="23"/>
      <c r="C117" s="23"/>
      <c r="D117" s="23"/>
      <c r="E117" s="23"/>
      <c r="F117" s="23"/>
      <c r="G117" s="24"/>
      <c r="H117" s="24"/>
      <c r="I117" s="25"/>
      <c r="J117" s="26"/>
      <c r="K117" s="26"/>
      <c r="L117" s="26"/>
      <c r="M117" s="27">
        <f t="shared" si="17"/>
        <v>2009</v>
      </c>
      <c r="N117" s="28">
        <f t="shared" si="18"/>
        <v>0.27347222222222223</v>
      </c>
      <c r="O117" s="28">
        <f t="shared" si="19"/>
        <v>-0.27347222222222223</v>
      </c>
      <c r="P117" s="29">
        <v>105</v>
      </c>
      <c r="Q117" s="40" t="e">
        <f t="shared" si="16"/>
        <v>#NUM!</v>
      </c>
      <c r="R117" s="42" t="e">
        <f t="shared" si="20"/>
        <v>#NUM!</v>
      </c>
    </row>
    <row r="118" spans="1:18" s="6" customFormat="1" hidden="1" x14ac:dyDescent="0.2">
      <c r="A118" s="22"/>
      <c r="B118" s="23"/>
      <c r="C118" s="23"/>
      <c r="D118" s="23"/>
      <c r="E118" s="23"/>
      <c r="F118" s="23"/>
      <c r="G118" s="24"/>
      <c r="H118" s="24"/>
      <c r="I118" s="25"/>
      <c r="J118" s="26"/>
      <c r="K118" s="26"/>
      <c r="L118" s="26"/>
      <c r="M118" s="27">
        <f t="shared" si="17"/>
        <v>2009</v>
      </c>
      <c r="N118" s="28">
        <f t="shared" si="18"/>
        <v>0.27347222222222223</v>
      </c>
      <c r="O118" s="28">
        <f t="shared" si="19"/>
        <v>-0.27347222222222223</v>
      </c>
      <c r="P118" s="29">
        <v>106</v>
      </c>
      <c r="Q118" s="40" t="e">
        <f t="shared" si="16"/>
        <v>#NUM!</v>
      </c>
      <c r="R118" s="42" t="e">
        <f t="shared" si="20"/>
        <v>#NUM!</v>
      </c>
    </row>
    <row r="119" spans="1:18" s="6" customFormat="1" hidden="1" x14ac:dyDescent="0.2">
      <c r="A119" s="22"/>
      <c r="B119" s="23"/>
      <c r="C119" s="23"/>
      <c r="D119" s="23"/>
      <c r="E119" s="23"/>
      <c r="F119" s="23"/>
      <c r="G119" s="24"/>
      <c r="H119" s="24"/>
      <c r="I119" s="25"/>
      <c r="J119" s="26"/>
      <c r="K119" s="26"/>
      <c r="L119" s="26"/>
      <c r="M119" s="27">
        <f t="shared" si="17"/>
        <v>2009</v>
      </c>
      <c r="N119" s="28">
        <f t="shared" si="18"/>
        <v>0.27347222222222223</v>
      </c>
      <c r="O119" s="28">
        <f t="shared" si="19"/>
        <v>-0.27347222222222223</v>
      </c>
      <c r="P119" s="29">
        <v>107</v>
      </c>
      <c r="Q119" s="40" t="e">
        <f t="shared" si="16"/>
        <v>#NUM!</v>
      </c>
      <c r="R119" s="42" t="e">
        <f t="shared" si="20"/>
        <v>#NUM!</v>
      </c>
    </row>
    <row r="120" spans="1:18" s="6" customFormat="1" hidden="1" x14ac:dyDescent="0.2">
      <c r="A120" s="22"/>
      <c r="B120" s="23"/>
      <c r="C120" s="23"/>
      <c r="D120" s="23"/>
      <c r="E120" s="23"/>
      <c r="F120" s="23"/>
      <c r="G120" s="24"/>
      <c r="H120" s="24"/>
      <c r="I120" s="25"/>
      <c r="J120" s="26"/>
      <c r="K120" s="26"/>
      <c r="L120" s="26"/>
      <c r="M120" s="27">
        <f t="shared" si="17"/>
        <v>2009</v>
      </c>
      <c r="N120" s="28">
        <f t="shared" si="18"/>
        <v>0.27347222222222223</v>
      </c>
      <c r="O120" s="28">
        <f t="shared" si="19"/>
        <v>-0.27347222222222223</v>
      </c>
      <c r="P120" s="29">
        <v>108</v>
      </c>
      <c r="Q120" s="40" t="e">
        <f t="shared" si="16"/>
        <v>#NUM!</v>
      </c>
      <c r="R120" s="42" t="e">
        <f t="shared" si="20"/>
        <v>#NUM!</v>
      </c>
    </row>
    <row r="121" spans="1:18" s="6" customFormat="1" hidden="1" x14ac:dyDescent="0.2">
      <c r="A121" s="22"/>
      <c r="B121" s="23"/>
      <c r="C121" s="23"/>
      <c r="D121" s="23"/>
      <c r="E121" s="23"/>
      <c r="F121" s="23"/>
      <c r="G121" s="24"/>
      <c r="H121" s="24"/>
      <c r="I121" s="25"/>
      <c r="J121" s="26"/>
      <c r="K121" s="26"/>
      <c r="L121" s="26"/>
      <c r="M121" s="27">
        <f t="shared" si="17"/>
        <v>2009</v>
      </c>
      <c r="N121" s="28">
        <f t="shared" si="18"/>
        <v>0.27347222222222223</v>
      </c>
      <c r="O121" s="28">
        <f t="shared" si="19"/>
        <v>-0.27347222222222223</v>
      </c>
      <c r="P121" s="29">
        <v>109</v>
      </c>
      <c r="Q121" s="40" t="e">
        <f t="shared" si="16"/>
        <v>#NUM!</v>
      </c>
      <c r="R121" s="42" t="e">
        <f t="shared" si="20"/>
        <v>#NUM!</v>
      </c>
    </row>
    <row r="122" spans="1:18" s="6" customFormat="1" hidden="1" x14ac:dyDescent="0.2">
      <c r="A122" s="22"/>
      <c r="B122" s="23"/>
      <c r="C122" s="23"/>
      <c r="D122" s="23"/>
      <c r="E122" s="23"/>
      <c r="F122" s="23"/>
      <c r="G122" s="24"/>
      <c r="H122" s="24"/>
      <c r="I122" s="25"/>
      <c r="J122" s="26"/>
      <c r="K122" s="26"/>
      <c r="L122" s="26"/>
      <c r="M122" s="27">
        <f t="shared" si="17"/>
        <v>2009</v>
      </c>
      <c r="N122" s="28">
        <f t="shared" si="18"/>
        <v>0.27347222222222223</v>
      </c>
      <c r="O122" s="28">
        <f t="shared" si="19"/>
        <v>-0.27347222222222223</v>
      </c>
      <c r="P122" s="29">
        <v>110</v>
      </c>
      <c r="Q122" s="40" t="e">
        <f t="shared" ref="Q122:Q153" si="21">(HOUR(O122)+(MINUTE(O122)/60)+(SECOND(O122)/3600))</f>
        <v>#NUM!</v>
      </c>
      <c r="R122" s="42" t="e">
        <f t="shared" si="20"/>
        <v>#NUM!</v>
      </c>
    </row>
    <row r="123" spans="1:18" s="6" customFormat="1" hidden="1" x14ac:dyDescent="0.2">
      <c r="A123" s="22"/>
      <c r="B123" s="23"/>
      <c r="C123" s="23"/>
      <c r="D123" s="23"/>
      <c r="E123" s="23"/>
      <c r="F123" s="23"/>
      <c r="G123" s="24"/>
      <c r="H123" s="24"/>
      <c r="I123" s="25"/>
      <c r="J123" s="26"/>
      <c r="K123" s="26"/>
      <c r="L123" s="26"/>
      <c r="M123" s="27">
        <f t="shared" si="17"/>
        <v>2009</v>
      </c>
      <c r="N123" s="28">
        <f t="shared" si="18"/>
        <v>0.27347222222222223</v>
      </c>
      <c r="O123" s="28">
        <f t="shared" si="19"/>
        <v>-0.27347222222222223</v>
      </c>
      <c r="P123" s="29">
        <v>111</v>
      </c>
      <c r="Q123" s="40" t="e">
        <f t="shared" si="21"/>
        <v>#NUM!</v>
      </c>
      <c r="R123" s="42" t="e">
        <f t="shared" si="20"/>
        <v>#NUM!</v>
      </c>
    </row>
    <row r="124" spans="1:18" s="6" customFormat="1" hidden="1" x14ac:dyDescent="0.2">
      <c r="A124" s="22"/>
      <c r="B124" s="23"/>
      <c r="C124" s="23"/>
      <c r="D124" s="23"/>
      <c r="E124" s="23"/>
      <c r="F124" s="23"/>
      <c r="G124" s="24"/>
      <c r="H124" s="24"/>
      <c r="I124" s="25"/>
      <c r="J124" s="26"/>
      <c r="K124" s="26"/>
      <c r="L124" s="26"/>
      <c r="M124" s="27">
        <f t="shared" si="17"/>
        <v>2009</v>
      </c>
      <c r="N124" s="28">
        <f t="shared" si="18"/>
        <v>0.27347222222222223</v>
      </c>
      <c r="O124" s="28">
        <f t="shared" si="19"/>
        <v>-0.27347222222222223</v>
      </c>
      <c r="P124" s="29">
        <v>112</v>
      </c>
      <c r="Q124" s="40" t="e">
        <f t="shared" si="21"/>
        <v>#NUM!</v>
      </c>
      <c r="R124" s="42" t="e">
        <f t="shared" si="20"/>
        <v>#NUM!</v>
      </c>
    </row>
    <row r="125" spans="1:18" s="6" customFormat="1" hidden="1" x14ac:dyDescent="0.2">
      <c r="A125" s="22"/>
      <c r="B125" s="23"/>
      <c r="C125" s="23"/>
      <c r="D125" s="23"/>
      <c r="E125" s="23"/>
      <c r="F125" s="23"/>
      <c r="G125" s="24"/>
      <c r="H125" s="24"/>
      <c r="I125" s="25"/>
      <c r="J125" s="26"/>
      <c r="K125" s="26"/>
      <c r="L125" s="26"/>
      <c r="M125" s="27">
        <f t="shared" si="17"/>
        <v>2009</v>
      </c>
      <c r="N125" s="28">
        <f t="shared" si="18"/>
        <v>0.27347222222222223</v>
      </c>
      <c r="O125" s="28">
        <f t="shared" si="19"/>
        <v>-0.27347222222222223</v>
      </c>
      <c r="P125" s="29">
        <v>113</v>
      </c>
      <c r="Q125" s="40" t="e">
        <f t="shared" si="21"/>
        <v>#NUM!</v>
      </c>
      <c r="R125" s="42" t="e">
        <f t="shared" si="20"/>
        <v>#NUM!</v>
      </c>
    </row>
    <row r="126" spans="1:18" s="6" customFormat="1" hidden="1" x14ac:dyDescent="0.2">
      <c r="A126" s="22"/>
      <c r="B126" s="23"/>
      <c r="C126" s="23"/>
      <c r="D126" s="23"/>
      <c r="E126" s="23"/>
      <c r="F126" s="23"/>
      <c r="G126" s="24"/>
      <c r="H126" s="24"/>
      <c r="I126" s="25"/>
      <c r="J126" s="26"/>
      <c r="K126" s="26"/>
      <c r="L126" s="26"/>
      <c r="M126" s="27">
        <f t="shared" si="17"/>
        <v>2009</v>
      </c>
      <c r="N126" s="28">
        <f t="shared" si="18"/>
        <v>0.27347222222222223</v>
      </c>
      <c r="O126" s="28">
        <f t="shared" si="19"/>
        <v>-0.27347222222222223</v>
      </c>
      <c r="P126" s="29">
        <v>114</v>
      </c>
      <c r="Q126" s="40" t="e">
        <f t="shared" si="21"/>
        <v>#NUM!</v>
      </c>
      <c r="R126" s="42" t="e">
        <f t="shared" si="20"/>
        <v>#NUM!</v>
      </c>
    </row>
    <row r="127" spans="1:18" s="6" customFormat="1" hidden="1" x14ac:dyDescent="0.2">
      <c r="A127" s="22"/>
      <c r="B127" s="23"/>
      <c r="C127" s="23"/>
      <c r="D127" s="23"/>
      <c r="E127" s="23"/>
      <c r="F127" s="23"/>
      <c r="G127" s="24"/>
      <c r="H127" s="24"/>
      <c r="I127" s="25"/>
      <c r="J127" s="26"/>
      <c r="K127" s="26"/>
      <c r="L127" s="26"/>
      <c r="M127" s="27">
        <f t="shared" si="17"/>
        <v>2009</v>
      </c>
      <c r="N127" s="28">
        <f t="shared" si="18"/>
        <v>0.27347222222222223</v>
      </c>
      <c r="O127" s="28">
        <f t="shared" si="19"/>
        <v>-0.27347222222222223</v>
      </c>
      <c r="P127" s="29">
        <v>115</v>
      </c>
      <c r="Q127" s="40" t="e">
        <f t="shared" si="21"/>
        <v>#NUM!</v>
      </c>
      <c r="R127" s="42" t="e">
        <f t="shared" si="20"/>
        <v>#NUM!</v>
      </c>
    </row>
    <row r="128" spans="1:18" s="6" customFormat="1" hidden="1" x14ac:dyDescent="0.2">
      <c r="A128" s="22"/>
      <c r="B128" s="23"/>
      <c r="C128" s="23"/>
      <c r="D128" s="23"/>
      <c r="E128" s="23"/>
      <c r="F128" s="23"/>
      <c r="G128" s="24"/>
      <c r="H128" s="24"/>
      <c r="I128" s="25"/>
      <c r="J128" s="26"/>
      <c r="K128" s="26"/>
      <c r="L128" s="26"/>
      <c r="M128" s="27">
        <f t="shared" si="17"/>
        <v>2009</v>
      </c>
      <c r="N128" s="28">
        <f t="shared" si="18"/>
        <v>0.27347222222222223</v>
      </c>
      <c r="O128" s="28">
        <f t="shared" si="19"/>
        <v>-0.27347222222222223</v>
      </c>
      <c r="P128" s="29">
        <v>116</v>
      </c>
      <c r="Q128" s="40" t="e">
        <f t="shared" si="21"/>
        <v>#NUM!</v>
      </c>
      <c r="R128" s="42" t="e">
        <f t="shared" si="20"/>
        <v>#NUM!</v>
      </c>
    </row>
    <row r="129" spans="1:18" s="6" customFormat="1" hidden="1" x14ac:dyDescent="0.2">
      <c r="A129" s="22"/>
      <c r="B129" s="23"/>
      <c r="C129" s="23"/>
      <c r="D129" s="23"/>
      <c r="E129" s="23"/>
      <c r="F129" s="23"/>
      <c r="G129" s="24"/>
      <c r="H129" s="24"/>
      <c r="I129" s="25"/>
      <c r="J129" s="26"/>
      <c r="K129" s="26"/>
      <c r="L129" s="26"/>
      <c r="M129" s="27">
        <f t="shared" si="17"/>
        <v>2009</v>
      </c>
      <c r="N129" s="28">
        <f t="shared" si="18"/>
        <v>0.27347222222222223</v>
      </c>
      <c r="O129" s="28">
        <f t="shared" si="19"/>
        <v>-0.27347222222222223</v>
      </c>
      <c r="P129" s="29">
        <v>117</v>
      </c>
      <c r="Q129" s="40" t="e">
        <f t="shared" si="21"/>
        <v>#NUM!</v>
      </c>
      <c r="R129" s="42" t="e">
        <f t="shared" si="20"/>
        <v>#NUM!</v>
      </c>
    </row>
    <row r="130" spans="1:18" s="6" customFormat="1" hidden="1" x14ac:dyDescent="0.2">
      <c r="A130" s="22"/>
      <c r="B130" s="23"/>
      <c r="C130" s="23"/>
      <c r="D130" s="23"/>
      <c r="E130" s="23"/>
      <c r="F130" s="23"/>
      <c r="G130" s="24"/>
      <c r="H130" s="24"/>
      <c r="I130" s="25"/>
      <c r="J130" s="26"/>
      <c r="K130" s="26"/>
      <c r="L130" s="26"/>
      <c r="M130" s="27">
        <f t="shared" si="17"/>
        <v>2009</v>
      </c>
      <c r="N130" s="28">
        <f t="shared" si="18"/>
        <v>0.27347222222222223</v>
      </c>
      <c r="O130" s="28">
        <f t="shared" si="19"/>
        <v>-0.27347222222222223</v>
      </c>
      <c r="P130" s="29">
        <v>118</v>
      </c>
      <c r="Q130" s="40" t="e">
        <f t="shared" si="21"/>
        <v>#NUM!</v>
      </c>
      <c r="R130" s="42" t="e">
        <f t="shared" si="20"/>
        <v>#NUM!</v>
      </c>
    </row>
    <row r="131" spans="1:18" s="6" customFormat="1" hidden="1" x14ac:dyDescent="0.2">
      <c r="A131" s="22"/>
      <c r="B131" s="23"/>
      <c r="C131" s="23"/>
      <c r="D131" s="23"/>
      <c r="E131" s="23"/>
      <c r="F131" s="23"/>
      <c r="G131" s="24"/>
      <c r="H131" s="24"/>
      <c r="I131" s="25"/>
      <c r="J131" s="26"/>
      <c r="K131" s="26"/>
      <c r="L131" s="26"/>
      <c r="M131" s="27">
        <f t="shared" si="17"/>
        <v>2009</v>
      </c>
      <c r="N131" s="28">
        <f t="shared" si="18"/>
        <v>0.27347222222222223</v>
      </c>
      <c r="O131" s="28">
        <f t="shared" si="19"/>
        <v>-0.27347222222222223</v>
      </c>
      <c r="P131" s="29">
        <v>119</v>
      </c>
      <c r="Q131" s="40" t="e">
        <f t="shared" si="21"/>
        <v>#NUM!</v>
      </c>
      <c r="R131" s="42" t="e">
        <f t="shared" si="20"/>
        <v>#NUM!</v>
      </c>
    </row>
    <row r="132" spans="1:18" s="6" customFormat="1" hidden="1" x14ac:dyDescent="0.2">
      <c r="A132" s="22"/>
      <c r="B132" s="23"/>
      <c r="C132" s="23"/>
      <c r="D132" s="23"/>
      <c r="E132" s="23"/>
      <c r="F132" s="23"/>
      <c r="G132" s="24"/>
      <c r="H132" s="24"/>
      <c r="I132" s="25"/>
      <c r="J132" s="26"/>
      <c r="K132" s="26"/>
      <c r="L132" s="26"/>
      <c r="M132" s="27">
        <f t="shared" si="17"/>
        <v>2009</v>
      </c>
      <c r="N132" s="28">
        <f t="shared" si="18"/>
        <v>0.27347222222222223</v>
      </c>
      <c r="O132" s="28">
        <f t="shared" si="19"/>
        <v>-0.27347222222222223</v>
      </c>
      <c r="P132" s="29">
        <v>120</v>
      </c>
      <c r="Q132" s="40" t="e">
        <f t="shared" si="21"/>
        <v>#NUM!</v>
      </c>
      <c r="R132" s="42" t="e">
        <f t="shared" si="20"/>
        <v>#NUM!</v>
      </c>
    </row>
    <row r="133" spans="1:18" s="6" customFormat="1" hidden="1" x14ac:dyDescent="0.2">
      <c r="A133" s="22"/>
      <c r="B133" s="23"/>
      <c r="C133" s="23"/>
      <c r="D133" s="23"/>
      <c r="E133" s="23"/>
      <c r="F133" s="23"/>
      <c r="G133" s="24"/>
      <c r="H133" s="24"/>
      <c r="I133" s="25"/>
      <c r="J133" s="26"/>
      <c r="K133" s="26"/>
      <c r="L133" s="26"/>
      <c r="M133" s="27">
        <f t="shared" si="17"/>
        <v>2009</v>
      </c>
      <c r="N133" s="28">
        <f t="shared" si="18"/>
        <v>0.27347222222222223</v>
      </c>
      <c r="O133" s="28">
        <f t="shared" si="19"/>
        <v>-0.27347222222222223</v>
      </c>
      <c r="P133" s="29">
        <v>121</v>
      </c>
      <c r="Q133" s="40" t="e">
        <f t="shared" si="21"/>
        <v>#NUM!</v>
      </c>
      <c r="R133" s="42" t="e">
        <f t="shared" si="20"/>
        <v>#NUM!</v>
      </c>
    </row>
    <row r="134" spans="1:18" s="6" customFormat="1" hidden="1" x14ac:dyDescent="0.2">
      <c r="A134" s="22"/>
      <c r="B134" s="23"/>
      <c r="C134" s="23"/>
      <c r="D134" s="23"/>
      <c r="E134" s="23"/>
      <c r="F134" s="23"/>
      <c r="G134" s="24"/>
      <c r="H134" s="24"/>
      <c r="I134" s="25"/>
      <c r="J134" s="26"/>
      <c r="K134" s="26"/>
      <c r="L134" s="26"/>
      <c r="M134" s="27">
        <f t="shared" si="17"/>
        <v>2009</v>
      </c>
      <c r="N134" s="28">
        <f t="shared" si="18"/>
        <v>0.27347222222222223</v>
      </c>
      <c r="O134" s="28">
        <f t="shared" si="19"/>
        <v>-0.27347222222222223</v>
      </c>
      <c r="P134" s="29">
        <v>122</v>
      </c>
      <c r="Q134" s="40" t="e">
        <f t="shared" si="21"/>
        <v>#NUM!</v>
      </c>
      <c r="R134" s="42" t="e">
        <f t="shared" si="20"/>
        <v>#NUM!</v>
      </c>
    </row>
    <row r="135" spans="1:18" s="6" customFormat="1" hidden="1" x14ac:dyDescent="0.2">
      <c r="A135" s="22"/>
      <c r="B135" s="23"/>
      <c r="C135" s="23"/>
      <c r="D135" s="23"/>
      <c r="E135" s="23"/>
      <c r="F135" s="23"/>
      <c r="G135" s="24"/>
      <c r="H135" s="24"/>
      <c r="I135" s="25"/>
      <c r="J135" s="26"/>
      <c r="K135" s="26"/>
      <c r="L135" s="26"/>
      <c r="M135" s="27">
        <f t="shared" si="17"/>
        <v>2009</v>
      </c>
      <c r="N135" s="28">
        <f t="shared" si="18"/>
        <v>0.27347222222222223</v>
      </c>
      <c r="O135" s="28">
        <f t="shared" si="19"/>
        <v>-0.27347222222222223</v>
      </c>
      <c r="P135" s="29">
        <v>123</v>
      </c>
      <c r="Q135" s="40" t="e">
        <f t="shared" si="21"/>
        <v>#NUM!</v>
      </c>
      <c r="R135" s="42" t="e">
        <f t="shared" si="20"/>
        <v>#NUM!</v>
      </c>
    </row>
    <row r="136" spans="1:18" s="6" customFormat="1" hidden="1" x14ac:dyDescent="0.2">
      <c r="A136" s="22"/>
      <c r="B136" s="23"/>
      <c r="C136" s="23"/>
      <c r="D136" s="23"/>
      <c r="E136" s="23"/>
      <c r="F136" s="23"/>
      <c r="G136" s="24"/>
      <c r="H136" s="24"/>
      <c r="I136" s="25"/>
      <c r="J136" s="26"/>
      <c r="K136" s="26"/>
      <c r="L136" s="26"/>
      <c r="M136" s="27">
        <f t="shared" si="17"/>
        <v>2009</v>
      </c>
      <c r="N136" s="28">
        <f t="shared" si="18"/>
        <v>0.27347222222222223</v>
      </c>
      <c r="O136" s="28">
        <f t="shared" si="19"/>
        <v>-0.27347222222222223</v>
      </c>
      <c r="P136" s="29">
        <v>124</v>
      </c>
      <c r="Q136" s="40" t="e">
        <f t="shared" si="21"/>
        <v>#NUM!</v>
      </c>
      <c r="R136" s="42" t="e">
        <f t="shared" si="20"/>
        <v>#NUM!</v>
      </c>
    </row>
    <row r="137" spans="1:18" s="6" customFormat="1" hidden="1" x14ac:dyDescent="0.2">
      <c r="A137" s="22"/>
      <c r="B137" s="23"/>
      <c r="C137" s="23"/>
      <c r="D137" s="23"/>
      <c r="E137" s="23"/>
      <c r="F137" s="23"/>
      <c r="G137" s="24"/>
      <c r="H137" s="24"/>
      <c r="I137" s="25"/>
      <c r="J137" s="26"/>
      <c r="K137" s="26"/>
      <c r="L137" s="26"/>
      <c r="M137" s="27">
        <f t="shared" si="17"/>
        <v>2009</v>
      </c>
      <c r="N137" s="28">
        <f t="shared" si="18"/>
        <v>0.27347222222222223</v>
      </c>
      <c r="O137" s="28">
        <f t="shared" si="19"/>
        <v>-0.27347222222222223</v>
      </c>
      <c r="P137" s="29">
        <v>125</v>
      </c>
      <c r="Q137" s="40" t="e">
        <f t="shared" si="21"/>
        <v>#NUM!</v>
      </c>
      <c r="R137" s="42" t="e">
        <f t="shared" si="20"/>
        <v>#NUM!</v>
      </c>
    </row>
    <row r="138" spans="1:18" s="6" customFormat="1" hidden="1" x14ac:dyDescent="0.2">
      <c r="A138" s="22"/>
      <c r="B138" s="23"/>
      <c r="C138" s="23"/>
      <c r="D138" s="23"/>
      <c r="E138" s="23"/>
      <c r="F138" s="23"/>
      <c r="G138" s="24"/>
      <c r="H138" s="24"/>
      <c r="I138" s="25"/>
      <c r="J138" s="26"/>
      <c r="K138" s="26"/>
      <c r="L138" s="26"/>
      <c r="M138" s="27">
        <f t="shared" si="17"/>
        <v>2009</v>
      </c>
      <c r="N138" s="28">
        <f t="shared" si="18"/>
        <v>0.27347222222222223</v>
      </c>
      <c r="O138" s="28">
        <f t="shared" si="19"/>
        <v>-0.27347222222222223</v>
      </c>
      <c r="P138" s="29">
        <v>126</v>
      </c>
      <c r="Q138" s="40" t="e">
        <f t="shared" si="21"/>
        <v>#NUM!</v>
      </c>
      <c r="R138" s="42" t="e">
        <f t="shared" si="20"/>
        <v>#NUM!</v>
      </c>
    </row>
    <row r="139" spans="1:18" s="6" customFormat="1" hidden="1" x14ac:dyDescent="0.2">
      <c r="A139" s="22"/>
      <c r="B139" s="23"/>
      <c r="C139" s="23"/>
      <c r="D139" s="23"/>
      <c r="E139" s="23"/>
      <c r="F139" s="23"/>
      <c r="G139" s="24"/>
      <c r="H139" s="24"/>
      <c r="I139" s="25"/>
      <c r="J139" s="26"/>
      <c r="K139" s="26"/>
      <c r="L139" s="26"/>
      <c r="M139" s="27">
        <f t="shared" si="17"/>
        <v>2009</v>
      </c>
      <c r="N139" s="28">
        <f t="shared" si="18"/>
        <v>0.27347222222222223</v>
      </c>
      <c r="O139" s="28">
        <f t="shared" si="19"/>
        <v>-0.27347222222222223</v>
      </c>
      <c r="P139" s="29">
        <v>127</v>
      </c>
      <c r="Q139" s="40" t="e">
        <f t="shared" si="21"/>
        <v>#NUM!</v>
      </c>
      <c r="R139" s="42" t="e">
        <f t="shared" si="20"/>
        <v>#NUM!</v>
      </c>
    </row>
    <row r="140" spans="1:18" s="6" customFormat="1" hidden="1" x14ac:dyDescent="0.2">
      <c r="A140" s="22"/>
      <c r="B140" s="23"/>
      <c r="C140" s="23"/>
      <c r="D140" s="23"/>
      <c r="E140" s="23"/>
      <c r="F140" s="23"/>
      <c r="G140" s="24"/>
      <c r="H140" s="24"/>
      <c r="I140" s="25"/>
      <c r="J140" s="26"/>
      <c r="K140" s="26"/>
      <c r="L140" s="26"/>
      <c r="M140" s="27">
        <f t="shared" si="17"/>
        <v>2009</v>
      </c>
      <c r="N140" s="28">
        <f t="shared" si="18"/>
        <v>0.27347222222222223</v>
      </c>
      <c r="O140" s="28">
        <f t="shared" si="19"/>
        <v>-0.27347222222222223</v>
      </c>
      <c r="P140" s="29">
        <v>128</v>
      </c>
      <c r="Q140" s="40" t="e">
        <f t="shared" si="21"/>
        <v>#NUM!</v>
      </c>
      <c r="R140" s="42" t="e">
        <f t="shared" si="20"/>
        <v>#NUM!</v>
      </c>
    </row>
    <row r="141" spans="1:18" s="6" customFormat="1" hidden="1" x14ac:dyDescent="0.2">
      <c r="A141" s="22"/>
      <c r="B141" s="23"/>
      <c r="C141" s="23"/>
      <c r="D141" s="23"/>
      <c r="E141" s="23"/>
      <c r="F141" s="23"/>
      <c r="G141" s="24"/>
      <c r="H141" s="24"/>
      <c r="I141" s="25"/>
      <c r="J141" s="26"/>
      <c r="K141" s="26"/>
      <c r="L141" s="26"/>
      <c r="M141" s="27">
        <f t="shared" ref="M141:M162" si="22">2009-C141</f>
        <v>2009</v>
      </c>
      <c r="N141" s="28">
        <f t="shared" ref="N141:N162" si="23">IF(M141&gt;40,(M141-40)*$K$8,0)</f>
        <v>0.27347222222222223</v>
      </c>
      <c r="O141" s="28">
        <f t="shared" ref="O141:O162" si="24">IF(M141&gt;40,L141-N141,L141)</f>
        <v>-0.27347222222222223</v>
      </c>
      <c r="P141" s="29">
        <v>129</v>
      </c>
      <c r="Q141" s="40" t="e">
        <f t="shared" si="21"/>
        <v>#NUM!</v>
      </c>
      <c r="R141" s="42" t="e">
        <f t="shared" ref="R141:R162" si="25">$R$9/Q141</f>
        <v>#NUM!</v>
      </c>
    </row>
    <row r="142" spans="1:18" s="6" customFormat="1" hidden="1" x14ac:dyDescent="0.2">
      <c r="A142" s="22"/>
      <c r="B142" s="23"/>
      <c r="C142" s="23"/>
      <c r="D142" s="23"/>
      <c r="E142" s="23"/>
      <c r="F142" s="23"/>
      <c r="G142" s="24"/>
      <c r="H142" s="24"/>
      <c r="I142" s="25"/>
      <c r="J142" s="26"/>
      <c r="K142" s="26"/>
      <c r="L142" s="26"/>
      <c r="M142" s="27">
        <f t="shared" si="22"/>
        <v>2009</v>
      </c>
      <c r="N142" s="28">
        <f t="shared" si="23"/>
        <v>0.27347222222222223</v>
      </c>
      <c r="O142" s="28">
        <f t="shared" si="24"/>
        <v>-0.27347222222222223</v>
      </c>
      <c r="P142" s="29">
        <v>130</v>
      </c>
      <c r="Q142" s="40" t="e">
        <f t="shared" si="21"/>
        <v>#NUM!</v>
      </c>
      <c r="R142" s="42" t="e">
        <f t="shared" si="25"/>
        <v>#NUM!</v>
      </c>
    </row>
    <row r="143" spans="1:18" s="6" customFormat="1" hidden="1" x14ac:dyDescent="0.2">
      <c r="A143" s="22"/>
      <c r="B143" s="23"/>
      <c r="C143" s="23"/>
      <c r="D143" s="23"/>
      <c r="E143" s="23"/>
      <c r="F143" s="23"/>
      <c r="G143" s="24"/>
      <c r="H143" s="24"/>
      <c r="I143" s="25"/>
      <c r="J143" s="26"/>
      <c r="K143" s="26"/>
      <c r="L143" s="26"/>
      <c r="M143" s="27">
        <f t="shared" si="22"/>
        <v>2009</v>
      </c>
      <c r="N143" s="28">
        <f t="shared" si="23"/>
        <v>0.27347222222222223</v>
      </c>
      <c r="O143" s="28">
        <f t="shared" si="24"/>
        <v>-0.27347222222222223</v>
      </c>
      <c r="P143" s="29">
        <v>131</v>
      </c>
      <c r="Q143" s="40" t="e">
        <f t="shared" si="21"/>
        <v>#NUM!</v>
      </c>
      <c r="R143" s="42" t="e">
        <f t="shared" si="25"/>
        <v>#NUM!</v>
      </c>
    </row>
    <row r="144" spans="1:18" s="6" customFormat="1" hidden="1" x14ac:dyDescent="0.2">
      <c r="A144" s="22"/>
      <c r="B144" s="23"/>
      <c r="C144" s="23"/>
      <c r="D144" s="23"/>
      <c r="E144" s="23"/>
      <c r="F144" s="23"/>
      <c r="G144" s="24"/>
      <c r="H144" s="24"/>
      <c r="I144" s="25"/>
      <c r="J144" s="26"/>
      <c r="K144" s="26"/>
      <c r="L144" s="26"/>
      <c r="M144" s="27">
        <f t="shared" si="22"/>
        <v>2009</v>
      </c>
      <c r="N144" s="28">
        <f t="shared" si="23"/>
        <v>0.27347222222222223</v>
      </c>
      <c r="O144" s="28">
        <f t="shared" si="24"/>
        <v>-0.27347222222222223</v>
      </c>
      <c r="P144" s="29">
        <v>132</v>
      </c>
      <c r="Q144" s="40" t="e">
        <f t="shared" si="21"/>
        <v>#NUM!</v>
      </c>
      <c r="R144" s="42" t="e">
        <f t="shared" si="25"/>
        <v>#NUM!</v>
      </c>
    </row>
    <row r="145" spans="1:18" s="6" customFormat="1" hidden="1" x14ac:dyDescent="0.2">
      <c r="A145" s="22"/>
      <c r="B145" s="23"/>
      <c r="C145" s="23"/>
      <c r="D145" s="23"/>
      <c r="E145" s="23"/>
      <c r="F145" s="23"/>
      <c r="G145" s="24"/>
      <c r="H145" s="24"/>
      <c r="I145" s="25"/>
      <c r="J145" s="26"/>
      <c r="K145" s="26"/>
      <c r="L145" s="26"/>
      <c r="M145" s="27">
        <f t="shared" si="22"/>
        <v>2009</v>
      </c>
      <c r="N145" s="28">
        <f t="shared" si="23"/>
        <v>0.27347222222222223</v>
      </c>
      <c r="O145" s="28">
        <f t="shared" si="24"/>
        <v>-0.27347222222222223</v>
      </c>
      <c r="P145" s="29">
        <v>133</v>
      </c>
      <c r="Q145" s="40" t="e">
        <f t="shared" si="21"/>
        <v>#NUM!</v>
      </c>
      <c r="R145" s="42" t="e">
        <f t="shared" si="25"/>
        <v>#NUM!</v>
      </c>
    </row>
    <row r="146" spans="1:18" s="6" customFormat="1" hidden="1" x14ac:dyDescent="0.2">
      <c r="A146" s="22"/>
      <c r="B146" s="23"/>
      <c r="C146" s="23"/>
      <c r="D146" s="23"/>
      <c r="E146" s="23"/>
      <c r="F146" s="23"/>
      <c r="G146" s="24"/>
      <c r="H146" s="24"/>
      <c r="I146" s="25"/>
      <c r="J146" s="26"/>
      <c r="K146" s="26"/>
      <c r="L146" s="26"/>
      <c r="M146" s="27">
        <f t="shared" si="22"/>
        <v>2009</v>
      </c>
      <c r="N146" s="28">
        <f t="shared" si="23"/>
        <v>0.27347222222222223</v>
      </c>
      <c r="O146" s="28">
        <f t="shared" si="24"/>
        <v>-0.27347222222222223</v>
      </c>
      <c r="P146" s="29">
        <v>134</v>
      </c>
      <c r="Q146" s="40" t="e">
        <f t="shared" si="21"/>
        <v>#NUM!</v>
      </c>
      <c r="R146" s="42" t="e">
        <f t="shared" si="25"/>
        <v>#NUM!</v>
      </c>
    </row>
    <row r="147" spans="1:18" s="6" customFormat="1" hidden="1" x14ac:dyDescent="0.2">
      <c r="A147" s="22"/>
      <c r="B147" s="23"/>
      <c r="C147" s="23"/>
      <c r="D147" s="23"/>
      <c r="E147" s="23"/>
      <c r="F147" s="23"/>
      <c r="G147" s="24"/>
      <c r="H147" s="24"/>
      <c r="I147" s="25"/>
      <c r="J147" s="26"/>
      <c r="K147" s="26"/>
      <c r="L147" s="26"/>
      <c r="M147" s="27">
        <f t="shared" si="22"/>
        <v>2009</v>
      </c>
      <c r="N147" s="28">
        <f t="shared" si="23"/>
        <v>0.27347222222222223</v>
      </c>
      <c r="O147" s="28">
        <f t="shared" si="24"/>
        <v>-0.27347222222222223</v>
      </c>
      <c r="P147" s="29">
        <v>135</v>
      </c>
      <c r="Q147" s="40" t="e">
        <f t="shared" si="21"/>
        <v>#NUM!</v>
      </c>
      <c r="R147" s="42" t="e">
        <f t="shared" si="25"/>
        <v>#NUM!</v>
      </c>
    </row>
    <row r="148" spans="1:18" s="6" customFormat="1" hidden="1" x14ac:dyDescent="0.2">
      <c r="A148" s="22"/>
      <c r="B148" s="23"/>
      <c r="C148" s="23"/>
      <c r="D148" s="23"/>
      <c r="E148" s="23"/>
      <c r="F148" s="23"/>
      <c r="G148" s="24"/>
      <c r="H148" s="24"/>
      <c r="I148" s="25"/>
      <c r="J148" s="26"/>
      <c r="K148" s="26"/>
      <c r="L148" s="26"/>
      <c r="M148" s="27">
        <f t="shared" si="22"/>
        <v>2009</v>
      </c>
      <c r="N148" s="28">
        <f t="shared" si="23"/>
        <v>0.27347222222222223</v>
      </c>
      <c r="O148" s="28">
        <f t="shared" si="24"/>
        <v>-0.27347222222222223</v>
      </c>
      <c r="P148" s="29">
        <v>136</v>
      </c>
      <c r="Q148" s="40" t="e">
        <f t="shared" si="21"/>
        <v>#NUM!</v>
      </c>
      <c r="R148" s="42" t="e">
        <f t="shared" si="25"/>
        <v>#NUM!</v>
      </c>
    </row>
    <row r="149" spans="1:18" s="6" customFormat="1" hidden="1" x14ac:dyDescent="0.2">
      <c r="A149" s="22"/>
      <c r="B149" s="23"/>
      <c r="C149" s="23"/>
      <c r="D149" s="23"/>
      <c r="E149" s="23"/>
      <c r="F149" s="23"/>
      <c r="G149" s="24"/>
      <c r="H149" s="24"/>
      <c r="I149" s="25"/>
      <c r="J149" s="26"/>
      <c r="K149" s="26"/>
      <c r="L149" s="26"/>
      <c r="M149" s="27">
        <f t="shared" si="22"/>
        <v>2009</v>
      </c>
      <c r="N149" s="28">
        <f t="shared" si="23"/>
        <v>0.27347222222222223</v>
      </c>
      <c r="O149" s="28">
        <f t="shared" si="24"/>
        <v>-0.27347222222222223</v>
      </c>
      <c r="P149" s="29">
        <v>137</v>
      </c>
      <c r="Q149" s="40" t="e">
        <f t="shared" si="21"/>
        <v>#NUM!</v>
      </c>
      <c r="R149" s="42" t="e">
        <f t="shared" si="25"/>
        <v>#NUM!</v>
      </c>
    </row>
    <row r="150" spans="1:18" s="6" customFormat="1" hidden="1" x14ac:dyDescent="0.2">
      <c r="A150" s="22"/>
      <c r="B150" s="23"/>
      <c r="C150" s="23"/>
      <c r="D150" s="23"/>
      <c r="E150" s="23"/>
      <c r="F150" s="23"/>
      <c r="G150" s="24"/>
      <c r="H150" s="24"/>
      <c r="I150" s="25"/>
      <c r="J150" s="26"/>
      <c r="K150" s="26"/>
      <c r="L150" s="26"/>
      <c r="M150" s="27">
        <f t="shared" si="22"/>
        <v>2009</v>
      </c>
      <c r="N150" s="28">
        <f t="shared" si="23"/>
        <v>0.27347222222222223</v>
      </c>
      <c r="O150" s="28">
        <f t="shared" si="24"/>
        <v>-0.27347222222222223</v>
      </c>
      <c r="P150" s="29">
        <v>138</v>
      </c>
      <c r="Q150" s="40" t="e">
        <f t="shared" si="21"/>
        <v>#NUM!</v>
      </c>
      <c r="R150" s="42" t="e">
        <f t="shared" si="25"/>
        <v>#NUM!</v>
      </c>
    </row>
    <row r="151" spans="1:18" s="6" customFormat="1" hidden="1" x14ac:dyDescent="0.2">
      <c r="A151" s="22"/>
      <c r="B151" s="23"/>
      <c r="C151" s="23"/>
      <c r="D151" s="23"/>
      <c r="E151" s="23"/>
      <c r="F151" s="23"/>
      <c r="G151" s="24"/>
      <c r="H151" s="24"/>
      <c r="I151" s="25"/>
      <c r="J151" s="26"/>
      <c r="K151" s="26"/>
      <c r="L151" s="26"/>
      <c r="M151" s="27">
        <f t="shared" si="22"/>
        <v>2009</v>
      </c>
      <c r="N151" s="28">
        <f t="shared" si="23"/>
        <v>0.27347222222222223</v>
      </c>
      <c r="O151" s="28">
        <f t="shared" si="24"/>
        <v>-0.27347222222222223</v>
      </c>
      <c r="P151" s="29">
        <v>139</v>
      </c>
      <c r="Q151" s="40" t="e">
        <f t="shared" si="21"/>
        <v>#NUM!</v>
      </c>
      <c r="R151" s="42" t="e">
        <f t="shared" si="25"/>
        <v>#NUM!</v>
      </c>
    </row>
    <row r="152" spans="1:18" s="6" customFormat="1" hidden="1" x14ac:dyDescent="0.2">
      <c r="A152" s="22"/>
      <c r="B152" s="23"/>
      <c r="C152" s="23"/>
      <c r="D152" s="23"/>
      <c r="E152" s="23"/>
      <c r="F152" s="23"/>
      <c r="G152" s="24"/>
      <c r="H152" s="24"/>
      <c r="I152" s="25"/>
      <c r="J152" s="26"/>
      <c r="K152" s="26"/>
      <c r="L152" s="26"/>
      <c r="M152" s="27">
        <f t="shared" si="22"/>
        <v>2009</v>
      </c>
      <c r="N152" s="28">
        <f t="shared" si="23"/>
        <v>0.27347222222222223</v>
      </c>
      <c r="O152" s="28">
        <f t="shared" si="24"/>
        <v>-0.27347222222222223</v>
      </c>
      <c r="P152" s="29">
        <v>140</v>
      </c>
      <c r="Q152" s="40" t="e">
        <f t="shared" si="21"/>
        <v>#NUM!</v>
      </c>
      <c r="R152" s="42" t="e">
        <f t="shared" si="25"/>
        <v>#NUM!</v>
      </c>
    </row>
    <row r="153" spans="1:18" s="6" customFormat="1" hidden="1" x14ac:dyDescent="0.2">
      <c r="A153" s="22"/>
      <c r="B153" s="23"/>
      <c r="C153" s="23"/>
      <c r="D153" s="23"/>
      <c r="E153" s="23"/>
      <c r="F153" s="23"/>
      <c r="G153" s="24"/>
      <c r="H153" s="24"/>
      <c r="I153" s="25"/>
      <c r="J153" s="26"/>
      <c r="K153" s="26"/>
      <c r="L153" s="26"/>
      <c r="M153" s="27">
        <f t="shared" si="22"/>
        <v>2009</v>
      </c>
      <c r="N153" s="28">
        <f t="shared" si="23"/>
        <v>0.27347222222222223</v>
      </c>
      <c r="O153" s="28">
        <f t="shared" si="24"/>
        <v>-0.27347222222222223</v>
      </c>
      <c r="P153" s="29">
        <v>141</v>
      </c>
      <c r="Q153" s="40" t="e">
        <f t="shared" si="21"/>
        <v>#NUM!</v>
      </c>
      <c r="R153" s="42" t="e">
        <f t="shared" si="25"/>
        <v>#NUM!</v>
      </c>
    </row>
    <row r="154" spans="1:18" s="6" customFormat="1" hidden="1" x14ac:dyDescent="0.2">
      <c r="A154" s="22"/>
      <c r="B154" s="23"/>
      <c r="C154" s="23"/>
      <c r="D154" s="23"/>
      <c r="E154" s="23"/>
      <c r="F154" s="23"/>
      <c r="G154" s="24"/>
      <c r="H154" s="24"/>
      <c r="I154" s="25"/>
      <c r="J154" s="26"/>
      <c r="K154" s="26"/>
      <c r="L154" s="26"/>
      <c r="M154" s="27">
        <f t="shared" si="22"/>
        <v>2009</v>
      </c>
      <c r="N154" s="28">
        <f t="shared" si="23"/>
        <v>0.27347222222222223</v>
      </c>
      <c r="O154" s="28">
        <f t="shared" si="24"/>
        <v>-0.27347222222222223</v>
      </c>
      <c r="P154" s="29">
        <v>142</v>
      </c>
      <c r="Q154" s="40" t="e">
        <f t="shared" ref="Q154:Q162" si="26">(HOUR(O154)+(MINUTE(O154)/60)+(SECOND(O154)/3600))</f>
        <v>#NUM!</v>
      </c>
      <c r="R154" s="42" t="e">
        <f t="shared" si="25"/>
        <v>#NUM!</v>
      </c>
    </row>
    <row r="155" spans="1:18" s="6" customFormat="1" hidden="1" x14ac:dyDescent="0.2">
      <c r="A155" s="22"/>
      <c r="B155" s="23"/>
      <c r="C155" s="23"/>
      <c r="D155" s="23"/>
      <c r="E155" s="23"/>
      <c r="F155" s="23"/>
      <c r="G155" s="24"/>
      <c r="H155" s="24"/>
      <c r="I155" s="25"/>
      <c r="J155" s="26"/>
      <c r="K155" s="26"/>
      <c r="L155" s="26"/>
      <c r="M155" s="27">
        <f t="shared" si="22"/>
        <v>2009</v>
      </c>
      <c r="N155" s="28">
        <f t="shared" si="23"/>
        <v>0.27347222222222223</v>
      </c>
      <c r="O155" s="28">
        <f t="shared" si="24"/>
        <v>-0.27347222222222223</v>
      </c>
      <c r="P155" s="29">
        <v>143</v>
      </c>
      <c r="Q155" s="40" t="e">
        <f t="shared" si="26"/>
        <v>#NUM!</v>
      </c>
      <c r="R155" s="42" t="e">
        <f t="shared" si="25"/>
        <v>#NUM!</v>
      </c>
    </row>
    <row r="156" spans="1:18" s="6" customFormat="1" hidden="1" x14ac:dyDescent="0.2">
      <c r="A156" s="22"/>
      <c r="B156" s="23"/>
      <c r="C156" s="23"/>
      <c r="D156" s="23"/>
      <c r="E156" s="23"/>
      <c r="F156" s="23"/>
      <c r="G156" s="24"/>
      <c r="H156" s="24"/>
      <c r="I156" s="25"/>
      <c r="J156" s="26"/>
      <c r="K156" s="26"/>
      <c r="L156" s="26"/>
      <c r="M156" s="27">
        <f t="shared" si="22"/>
        <v>2009</v>
      </c>
      <c r="N156" s="28">
        <f t="shared" si="23"/>
        <v>0.27347222222222223</v>
      </c>
      <c r="O156" s="28">
        <f t="shared" si="24"/>
        <v>-0.27347222222222223</v>
      </c>
      <c r="P156" s="29">
        <v>144</v>
      </c>
      <c r="Q156" s="40" t="e">
        <f t="shared" si="26"/>
        <v>#NUM!</v>
      </c>
      <c r="R156" s="42" t="e">
        <f t="shared" si="25"/>
        <v>#NUM!</v>
      </c>
    </row>
    <row r="157" spans="1:18" s="6" customFormat="1" hidden="1" x14ac:dyDescent="0.2">
      <c r="A157" s="22"/>
      <c r="B157" s="23"/>
      <c r="C157" s="23"/>
      <c r="D157" s="23"/>
      <c r="E157" s="23"/>
      <c r="F157" s="23"/>
      <c r="G157" s="24"/>
      <c r="H157" s="24"/>
      <c r="I157" s="25"/>
      <c r="J157" s="26"/>
      <c r="K157" s="26"/>
      <c r="L157" s="26"/>
      <c r="M157" s="27">
        <f t="shared" si="22"/>
        <v>2009</v>
      </c>
      <c r="N157" s="28">
        <f t="shared" si="23"/>
        <v>0.27347222222222223</v>
      </c>
      <c r="O157" s="28">
        <f t="shared" si="24"/>
        <v>-0.27347222222222223</v>
      </c>
      <c r="P157" s="29">
        <v>145</v>
      </c>
      <c r="Q157" s="40" t="e">
        <f t="shared" si="26"/>
        <v>#NUM!</v>
      </c>
      <c r="R157" s="42" t="e">
        <f t="shared" si="25"/>
        <v>#NUM!</v>
      </c>
    </row>
    <row r="158" spans="1:18" s="6" customFormat="1" hidden="1" x14ac:dyDescent="0.2">
      <c r="A158" s="22"/>
      <c r="B158" s="23"/>
      <c r="C158" s="23"/>
      <c r="D158" s="23"/>
      <c r="E158" s="23"/>
      <c r="F158" s="23"/>
      <c r="G158" s="24"/>
      <c r="H158" s="24"/>
      <c r="I158" s="25"/>
      <c r="J158" s="26"/>
      <c r="K158" s="26"/>
      <c r="L158" s="26"/>
      <c r="M158" s="27">
        <f t="shared" si="22"/>
        <v>2009</v>
      </c>
      <c r="N158" s="28">
        <f t="shared" si="23"/>
        <v>0.27347222222222223</v>
      </c>
      <c r="O158" s="28">
        <f t="shared" si="24"/>
        <v>-0.27347222222222223</v>
      </c>
      <c r="P158" s="29">
        <v>146</v>
      </c>
      <c r="Q158" s="40" t="e">
        <f t="shared" si="26"/>
        <v>#NUM!</v>
      </c>
      <c r="R158" s="42" t="e">
        <f t="shared" si="25"/>
        <v>#NUM!</v>
      </c>
    </row>
    <row r="159" spans="1:18" s="6" customFormat="1" hidden="1" x14ac:dyDescent="0.2">
      <c r="A159" s="22"/>
      <c r="B159" s="23"/>
      <c r="C159" s="23"/>
      <c r="D159" s="23"/>
      <c r="E159" s="23"/>
      <c r="F159" s="23"/>
      <c r="G159" s="24"/>
      <c r="H159" s="24"/>
      <c r="I159" s="25"/>
      <c r="J159" s="26"/>
      <c r="K159" s="26"/>
      <c r="L159" s="26"/>
      <c r="M159" s="27">
        <f t="shared" si="22"/>
        <v>2009</v>
      </c>
      <c r="N159" s="28">
        <f t="shared" si="23"/>
        <v>0.27347222222222223</v>
      </c>
      <c r="O159" s="28">
        <f t="shared" si="24"/>
        <v>-0.27347222222222223</v>
      </c>
      <c r="P159" s="29">
        <v>147</v>
      </c>
      <c r="Q159" s="40" t="e">
        <f t="shared" si="26"/>
        <v>#NUM!</v>
      </c>
      <c r="R159" s="42" t="e">
        <f t="shared" si="25"/>
        <v>#NUM!</v>
      </c>
    </row>
    <row r="160" spans="1:18" s="6" customFormat="1" hidden="1" x14ac:dyDescent="0.2">
      <c r="A160" s="22"/>
      <c r="B160" s="23"/>
      <c r="C160" s="23"/>
      <c r="D160" s="23"/>
      <c r="E160" s="23"/>
      <c r="F160" s="23"/>
      <c r="G160" s="24"/>
      <c r="H160" s="24"/>
      <c r="I160" s="25"/>
      <c r="J160" s="26"/>
      <c r="K160" s="26"/>
      <c r="L160" s="26"/>
      <c r="M160" s="27">
        <f t="shared" si="22"/>
        <v>2009</v>
      </c>
      <c r="N160" s="28">
        <f t="shared" si="23"/>
        <v>0.27347222222222223</v>
      </c>
      <c r="O160" s="28">
        <f t="shared" si="24"/>
        <v>-0.27347222222222223</v>
      </c>
      <c r="P160" s="29">
        <v>148</v>
      </c>
      <c r="Q160" s="40" t="e">
        <f t="shared" si="26"/>
        <v>#NUM!</v>
      </c>
      <c r="R160" s="42" t="e">
        <f t="shared" si="25"/>
        <v>#NUM!</v>
      </c>
    </row>
    <row r="161" spans="1:18" s="6" customFormat="1" hidden="1" x14ac:dyDescent="0.2">
      <c r="A161" s="22"/>
      <c r="B161" s="23"/>
      <c r="C161" s="23"/>
      <c r="D161" s="23"/>
      <c r="E161" s="23"/>
      <c r="F161" s="23"/>
      <c r="G161" s="24"/>
      <c r="H161" s="24"/>
      <c r="I161" s="25"/>
      <c r="J161" s="26"/>
      <c r="K161" s="26"/>
      <c r="L161" s="26"/>
      <c r="M161" s="27">
        <f t="shared" si="22"/>
        <v>2009</v>
      </c>
      <c r="N161" s="28">
        <f t="shared" si="23"/>
        <v>0.27347222222222223</v>
      </c>
      <c r="O161" s="28">
        <f t="shared" si="24"/>
        <v>-0.27347222222222223</v>
      </c>
      <c r="P161" s="29">
        <v>149</v>
      </c>
      <c r="Q161" s="40" t="e">
        <f t="shared" si="26"/>
        <v>#NUM!</v>
      </c>
      <c r="R161" s="42" t="e">
        <f t="shared" si="25"/>
        <v>#NUM!</v>
      </c>
    </row>
    <row r="162" spans="1:18" s="6" customFormat="1" ht="13.5" hidden="1" thickBot="1" x14ac:dyDescent="0.25">
      <c r="A162" s="33"/>
      <c r="B162" s="34"/>
      <c r="C162" s="34"/>
      <c r="D162" s="34"/>
      <c r="E162" s="34"/>
      <c r="F162" s="34"/>
      <c r="G162" s="35"/>
      <c r="H162" s="35"/>
      <c r="I162" s="36"/>
      <c r="J162" s="37"/>
      <c r="K162" s="37"/>
      <c r="L162" s="26"/>
      <c r="M162" s="27">
        <f t="shared" si="22"/>
        <v>2009</v>
      </c>
      <c r="N162" s="28">
        <f t="shared" si="23"/>
        <v>0.27347222222222223</v>
      </c>
      <c r="O162" s="28">
        <f t="shared" si="24"/>
        <v>-0.27347222222222223</v>
      </c>
      <c r="P162" s="38">
        <v>150</v>
      </c>
      <c r="Q162" s="40" t="e">
        <f t="shared" si="26"/>
        <v>#NUM!</v>
      </c>
      <c r="R162" s="42" t="e">
        <f t="shared" si="25"/>
        <v>#NUM!</v>
      </c>
    </row>
    <row r="163" spans="1:18" s="6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"/>
      <c r="M163" s="5"/>
      <c r="N163" s="4"/>
      <c r="O163" s="4"/>
      <c r="P163" s="2"/>
      <c r="Q163" s="2"/>
      <c r="R163" s="2"/>
    </row>
    <row r="164" spans="1:18" s="6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"/>
      <c r="M164" s="5"/>
      <c r="N164" s="4"/>
      <c r="O164" s="4"/>
      <c r="P164" s="2"/>
      <c r="Q164" s="2"/>
      <c r="R164" s="2"/>
    </row>
    <row r="165" spans="1:18" s="6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"/>
      <c r="M165" s="5"/>
      <c r="N165" s="4"/>
      <c r="O165" s="4"/>
      <c r="P165" s="2"/>
      <c r="Q165" s="2"/>
      <c r="R165" s="2"/>
    </row>
    <row r="166" spans="1:18" s="6" customFormat="1" x14ac:dyDescent="0.2">
      <c r="M166" s="7"/>
    </row>
    <row r="167" spans="1:18" s="6" customFormat="1" x14ac:dyDescent="0.2">
      <c r="M167" s="7"/>
    </row>
    <row r="168" spans="1:18" s="6" customFormat="1" x14ac:dyDescent="0.2">
      <c r="M168" s="7"/>
    </row>
    <row r="169" spans="1:18" s="6" customFormat="1" x14ac:dyDescent="0.2">
      <c r="M169" s="7"/>
    </row>
    <row r="170" spans="1:18" s="6" customFormat="1" x14ac:dyDescent="0.2">
      <c r="M170" s="7"/>
    </row>
    <row r="171" spans="1:18" s="6" customFormat="1" x14ac:dyDescent="0.2">
      <c r="M171" s="7"/>
    </row>
    <row r="172" spans="1:18" s="6" customFormat="1" x14ac:dyDescent="0.2">
      <c r="M172" s="7"/>
    </row>
    <row r="173" spans="1:18" s="6" customFormat="1" x14ac:dyDescent="0.2">
      <c r="M173" s="7"/>
    </row>
    <row r="174" spans="1:18" s="6" customFormat="1" x14ac:dyDescent="0.2">
      <c r="M174" s="7"/>
    </row>
    <row r="175" spans="1:18" s="6" customFormat="1" x14ac:dyDescent="0.2">
      <c r="M175" s="7"/>
    </row>
    <row r="176" spans="1:18" s="6" customFormat="1" x14ac:dyDescent="0.2">
      <c r="M176" s="7"/>
    </row>
    <row r="177" spans="13:13" s="6" customFormat="1" x14ac:dyDescent="0.2">
      <c r="M177" s="7"/>
    </row>
    <row r="178" spans="13:13" s="6" customFormat="1" x14ac:dyDescent="0.2">
      <c r="M178" s="7"/>
    </row>
    <row r="179" spans="13:13" s="6" customFormat="1" x14ac:dyDescent="0.2">
      <c r="M179" s="7"/>
    </row>
    <row r="180" spans="13:13" s="6" customFormat="1" x14ac:dyDescent="0.2">
      <c r="M180" s="7"/>
    </row>
    <row r="181" spans="13:13" s="6" customFormat="1" x14ac:dyDescent="0.2">
      <c r="M181" s="7"/>
    </row>
    <row r="182" spans="13:13" s="6" customFormat="1" x14ac:dyDescent="0.2">
      <c r="M182" s="7"/>
    </row>
    <row r="183" spans="13:13" s="6" customFormat="1" x14ac:dyDescent="0.2">
      <c r="M183" s="7"/>
    </row>
    <row r="184" spans="13:13" s="6" customFormat="1" x14ac:dyDescent="0.2">
      <c r="M184" s="7"/>
    </row>
    <row r="185" spans="13:13" s="6" customFormat="1" x14ac:dyDescent="0.2">
      <c r="M185" s="7"/>
    </row>
    <row r="186" spans="13:13" s="6" customFormat="1" x14ac:dyDescent="0.2">
      <c r="M186" s="7"/>
    </row>
    <row r="187" spans="13:13" s="6" customFormat="1" x14ac:dyDescent="0.2">
      <c r="M187" s="7"/>
    </row>
  </sheetData>
  <autoFilter ref="A12:P162"/>
  <mergeCells count="4">
    <mergeCell ref="C8:E8"/>
    <mergeCell ref="C9:E9"/>
    <mergeCell ref="A8:B8"/>
    <mergeCell ref="A9:B9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workbookViewId="0">
      <selection sqref="A1:IV65536"/>
    </sheetView>
  </sheetViews>
  <sheetFormatPr defaultRowHeight="12.75" x14ac:dyDescent="0.2"/>
  <cols>
    <col min="1" max="10" width="11.42578125" customWidth="1"/>
    <col min="11" max="11" width="14.140625" bestFit="1" customWidth="1"/>
    <col min="12" max="12" width="12.28515625" bestFit="1" customWidth="1"/>
    <col min="13" max="13" width="12.42578125" bestFit="1" customWidth="1"/>
    <col min="14" max="256" width="11.42578125" customWidth="1"/>
  </cols>
  <sheetData>
    <row r="1" spans="1:18" ht="24.75" thickBot="1" x14ac:dyDescent="0.25">
      <c r="A1" s="51" t="s">
        <v>16</v>
      </c>
      <c r="B1" s="81" t="s">
        <v>18</v>
      </c>
      <c r="C1" s="82" t="s">
        <v>1</v>
      </c>
      <c r="D1" s="83" t="s">
        <v>10</v>
      </c>
      <c r="E1" s="83" t="s">
        <v>5</v>
      </c>
      <c r="F1" s="83" t="s">
        <v>6</v>
      </c>
      <c r="G1" s="84"/>
      <c r="H1" s="84"/>
      <c r="I1" s="84"/>
      <c r="J1" s="84"/>
      <c r="K1" s="90" t="s">
        <v>3</v>
      </c>
      <c r="L1" s="91" t="s">
        <v>13</v>
      </c>
      <c r="M1" s="92" t="s">
        <v>2</v>
      </c>
      <c r="N1" s="93"/>
      <c r="O1" s="94" t="s">
        <v>11</v>
      </c>
      <c r="P1" s="95" t="s">
        <v>19</v>
      </c>
      <c r="Q1" s="96"/>
      <c r="R1" s="97" t="s">
        <v>15</v>
      </c>
    </row>
    <row r="2" spans="1:18" ht="42" x14ac:dyDescent="0.2">
      <c r="A2" s="89">
        <v>1</v>
      </c>
      <c r="B2" s="85">
        <v>1</v>
      </c>
      <c r="C2" s="98" t="s">
        <v>26</v>
      </c>
      <c r="D2" s="86"/>
      <c r="E2" s="99">
        <v>2015</v>
      </c>
      <c r="F2" s="99" t="s">
        <v>24</v>
      </c>
      <c r="G2" s="85"/>
      <c r="H2" s="85"/>
      <c r="I2" s="85"/>
      <c r="J2" s="85"/>
      <c r="K2" s="77">
        <v>0</v>
      </c>
      <c r="L2" s="77">
        <v>8.4837962962962966E-3</v>
      </c>
      <c r="M2" s="77">
        <f>L2-K2</f>
        <v>8.4837962962962966E-3</v>
      </c>
      <c r="N2" s="78">
        <f>2015-D2</f>
        <v>2015</v>
      </c>
      <c r="O2" s="79">
        <f t="shared" ref="O2:O65" si="0">IF(N2&gt;40,(N2-40)*$L$6,0)</f>
        <v>21.555844907407405</v>
      </c>
      <c r="P2" s="79">
        <f>IF(N2&gt;40,M2-O2,M2)</f>
        <v>-21.547361111111108</v>
      </c>
      <c r="Q2" s="47">
        <f>(HOUR(M2)+(MINUTE(M2)/60)+(SECOND(M2)/3600))</f>
        <v>0.20361111111111113</v>
      </c>
      <c r="R2" s="80">
        <f t="shared" ref="R2:R65" ca="1" si="1">$R$7/Q2</f>
        <v>24.556616643929058</v>
      </c>
    </row>
    <row r="3" spans="1:18" x14ac:dyDescent="0.2">
      <c r="A3" s="54">
        <v>2</v>
      </c>
      <c r="B3" s="87">
        <v>2</v>
      </c>
      <c r="C3" s="70" t="s">
        <v>113</v>
      </c>
      <c r="D3" s="70"/>
      <c r="E3" s="70">
        <v>2016</v>
      </c>
      <c r="F3" s="70" t="s">
        <v>31</v>
      </c>
      <c r="G3" s="55">
        <v>1</v>
      </c>
      <c r="H3" s="56">
        <f t="shared" ref="H3:H66" si="2">(INT(($D$7/10000))+((INT(($D$7/10000)*100)-(INT(($D$7/10000)))*100)/60)+(((($D$7/10000)*10000)-(INT(($D$7/10000)*100)*100))/3600))*G3</f>
        <v>0</v>
      </c>
      <c r="I3" s="56">
        <f t="shared" ref="I3:I66" si="3">INT(($D$6/10000))+((INT(($D$6/10000)*100)-(INT(($D$6/10000)))*100)/60)+(((($D$6/10000)*10000)-(INT(($D$6/10000)*100)*100))/3600)</f>
        <v>0</v>
      </c>
      <c r="J3" s="57">
        <f t="shared" ref="J3:J66" si="4">I3+H3</f>
        <v>0</v>
      </c>
      <c r="K3" s="77">
        <f t="shared" ref="K3:K15" si="5">J3/24</f>
        <v>0</v>
      </c>
      <c r="L3" s="77">
        <v>8.6574074074074071E-3</v>
      </c>
      <c r="M3" s="77">
        <f t="shared" ref="M3:M66" si="6">L3-K3</f>
        <v>8.6574074074074071E-3</v>
      </c>
      <c r="N3" s="78">
        <f>2015-D3</f>
        <v>2015</v>
      </c>
      <c r="O3" s="79">
        <f t="shared" si="0"/>
        <v>21.555844907407405</v>
      </c>
      <c r="P3" s="79">
        <f t="shared" ref="P3:P66" si="7">IF(N3&gt;40,M3-O3,M3)</f>
        <v>-21.547187499999996</v>
      </c>
      <c r="Q3" s="47">
        <f t="shared" ref="Q3:Q66" si="8">(HOUR(M3)+(MINUTE(M3)/60)+(SECOND(M3)/3600))</f>
        <v>0.20777777777777778</v>
      </c>
      <c r="R3" s="80">
        <f t="shared" ca="1" si="1"/>
        <v>26.162790697674421</v>
      </c>
    </row>
    <row r="4" spans="1:18" x14ac:dyDescent="0.2">
      <c r="A4" s="50">
        <v>3</v>
      </c>
      <c r="B4" s="88">
        <v>3</v>
      </c>
      <c r="C4" s="63" t="s">
        <v>22</v>
      </c>
      <c r="D4" s="63"/>
      <c r="E4" s="63">
        <v>2016</v>
      </c>
      <c r="F4" s="63" t="s">
        <v>23</v>
      </c>
      <c r="G4" s="23">
        <v>2</v>
      </c>
      <c r="H4" s="24">
        <f t="shared" si="2"/>
        <v>0</v>
      </c>
      <c r="I4" s="24">
        <f t="shared" si="3"/>
        <v>0</v>
      </c>
      <c r="J4" s="25">
        <f t="shared" si="4"/>
        <v>0</v>
      </c>
      <c r="K4" s="26">
        <f t="shared" si="5"/>
        <v>0</v>
      </c>
      <c r="L4" s="26">
        <v>9.0509259259259258E-3</v>
      </c>
      <c r="M4" s="26">
        <f t="shared" si="6"/>
        <v>9.0509259259259258E-3</v>
      </c>
      <c r="N4" s="27">
        <f t="shared" ref="N4:N67" si="9">2015-D4</f>
        <v>2015</v>
      </c>
      <c r="O4" s="28">
        <f t="shared" si="0"/>
        <v>21.555844907407405</v>
      </c>
      <c r="P4" s="28">
        <f t="shared" si="7"/>
        <v>-21.546793981481478</v>
      </c>
      <c r="Q4" s="46">
        <f t="shared" si="8"/>
        <v>0.21722222222222223</v>
      </c>
      <c r="R4" s="44">
        <f t="shared" ca="1" si="1"/>
        <v>27.19033232628399</v>
      </c>
    </row>
    <row r="5" spans="1:18" x14ac:dyDescent="0.2">
      <c r="A5" s="89">
        <v>4</v>
      </c>
      <c r="B5" s="85">
        <v>4</v>
      </c>
      <c r="C5" s="68" t="s">
        <v>84</v>
      </c>
      <c r="D5" s="71"/>
      <c r="E5" s="68" t="s">
        <v>28</v>
      </c>
      <c r="F5" s="63" t="s">
        <v>85</v>
      </c>
      <c r="G5" s="23">
        <v>3</v>
      </c>
      <c r="H5" s="24">
        <f t="shared" si="2"/>
        <v>0</v>
      </c>
      <c r="I5" s="24">
        <f t="shared" si="3"/>
        <v>0</v>
      </c>
      <c r="J5" s="25">
        <f t="shared" si="4"/>
        <v>0</v>
      </c>
      <c r="K5" s="26">
        <f t="shared" si="5"/>
        <v>0</v>
      </c>
      <c r="L5" s="26">
        <v>1.1249999999999998E-2</v>
      </c>
      <c r="M5" s="26">
        <f t="shared" si="6"/>
        <v>1.1249999999999998E-2</v>
      </c>
      <c r="N5" s="27">
        <f t="shared" si="9"/>
        <v>2015</v>
      </c>
      <c r="O5" s="28">
        <f t="shared" si="0"/>
        <v>21.555844907407405</v>
      </c>
      <c r="P5" s="28">
        <f t="shared" si="7"/>
        <v>-21.544594907407404</v>
      </c>
      <c r="Q5" s="46">
        <f t="shared" si="8"/>
        <v>0.27</v>
      </c>
      <c r="R5" s="44">
        <f t="shared" ca="1" si="1"/>
        <v>22.727272727272727</v>
      </c>
    </row>
    <row r="6" spans="1:18" x14ac:dyDescent="0.2">
      <c r="A6" s="54">
        <v>5</v>
      </c>
      <c r="B6" s="87">
        <v>5</v>
      </c>
      <c r="C6" s="63" t="s">
        <v>105</v>
      </c>
      <c r="D6" s="63"/>
      <c r="E6" s="63" t="s">
        <v>46</v>
      </c>
      <c r="F6" s="63" t="s">
        <v>31</v>
      </c>
      <c r="G6" s="23">
        <v>4</v>
      </c>
      <c r="H6" s="24">
        <f t="shared" si="2"/>
        <v>0</v>
      </c>
      <c r="I6" s="24">
        <f t="shared" si="3"/>
        <v>0</v>
      </c>
      <c r="J6" s="25">
        <f t="shared" si="4"/>
        <v>0</v>
      </c>
      <c r="K6" s="26">
        <f t="shared" si="5"/>
        <v>0</v>
      </c>
      <c r="L6" s="26">
        <v>1.091435185185185E-2</v>
      </c>
      <c r="M6" s="26">
        <f t="shared" si="6"/>
        <v>1.091435185185185E-2</v>
      </c>
      <c r="N6" s="27">
        <f t="shared" si="9"/>
        <v>2015</v>
      </c>
      <c r="O6" s="28">
        <f t="shared" si="0"/>
        <v>21.555844907407405</v>
      </c>
      <c r="P6" s="28">
        <f t="shared" si="7"/>
        <v>-21.544930555555553</v>
      </c>
      <c r="Q6" s="46">
        <f t="shared" si="8"/>
        <v>0.26194444444444442</v>
      </c>
      <c r="R6" s="44">
        <f t="shared" ca="1" si="1"/>
        <v>25.604551920341393</v>
      </c>
    </row>
    <row r="7" spans="1:18" x14ac:dyDescent="0.2">
      <c r="A7" s="50">
        <v>6</v>
      </c>
      <c r="B7" s="88">
        <v>6</v>
      </c>
      <c r="C7" s="63" t="s">
        <v>41</v>
      </c>
      <c r="D7" s="63"/>
      <c r="E7" s="63">
        <v>2015</v>
      </c>
      <c r="F7" s="63" t="s">
        <v>42</v>
      </c>
      <c r="G7" s="23">
        <v>5</v>
      </c>
      <c r="H7" s="24">
        <f t="shared" si="2"/>
        <v>0</v>
      </c>
      <c r="I7" s="24">
        <f t="shared" si="3"/>
        <v>0</v>
      </c>
      <c r="J7" s="25">
        <f t="shared" si="4"/>
        <v>0</v>
      </c>
      <c r="K7" s="26">
        <f t="shared" si="5"/>
        <v>0</v>
      </c>
      <c r="L7" s="26">
        <v>1.1319444444444444E-2</v>
      </c>
      <c r="M7" s="26">
        <f t="shared" si="6"/>
        <v>1.1319444444444444E-2</v>
      </c>
      <c r="N7" s="27">
        <f t="shared" si="9"/>
        <v>2015</v>
      </c>
      <c r="O7" s="28">
        <f t="shared" si="0"/>
        <v>21.555844907407405</v>
      </c>
      <c r="P7" s="28">
        <f t="shared" si="7"/>
        <v>-21.544525462962959</v>
      </c>
      <c r="Q7" s="46">
        <f t="shared" si="8"/>
        <v>0.27166666666666667</v>
      </c>
      <c r="R7" s="44">
        <f t="shared" ca="1" si="1"/>
        <v>26.548672566371682</v>
      </c>
    </row>
    <row r="8" spans="1:18" x14ac:dyDescent="0.2">
      <c r="A8" s="89">
        <v>7</v>
      </c>
      <c r="B8" s="85">
        <v>7</v>
      </c>
      <c r="C8" s="64" t="s">
        <v>126</v>
      </c>
      <c r="D8" s="64"/>
      <c r="E8" s="63">
        <v>2014</v>
      </c>
      <c r="F8" s="63" t="s">
        <v>31</v>
      </c>
      <c r="G8" s="23">
        <v>6</v>
      </c>
      <c r="H8" s="24">
        <f t="shared" si="2"/>
        <v>0</v>
      </c>
      <c r="I8" s="24">
        <f t="shared" si="3"/>
        <v>0</v>
      </c>
      <c r="J8" s="25">
        <f t="shared" si="4"/>
        <v>0</v>
      </c>
      <c r="K8" s="26">
        <f t="shared" si="5"/>
        <v>0</v>
      </c>
      <c r="L8" s="26">
        <v>1.2569444444444446E-2</v>
      </c>
      <c r="M8" s="26">
        <f t="shared" si="6"/>
        <v>1.2569444444444446E-2</v>
      </c>
      <c r="N8" s="27">
        <f t="shared" si="9"/>
        <v>2015</v>
      </c>
      <c r="O8" s="28">
        <f t="shared" si="0"/>
        <v>21.555844907407405</v>
      </c>
      <c r="P8" s="28">
        <f t="shared" si="7"/>
        <v>-21.54327546296296</v>
      </c>
      <c r="Q8" s="46">
        <f t="shared" si="8"/>
        <v>0.30166666666666664</v>
      </c>
      <c r="R8" s="44">
        <f t="shared" ca="1" si="1"/>
        <v>24.793388429752063</v>
      </c>
    </row>
    <row r="9" spans="1:18" x14ac:dyDescent="0.2">
      <c r="A9" s="54">
        <v>8</v>
      </c>
      <c r="B9" s="87">
        <v>8</v>
      </c>
      <c r="C9" s="69" t="s">
        <v>27</v>
      </c>
      <c r="D9" s="63"/>
      <c r="E9" s="63" t="s">
        <v>28</v>
      </c>
      <c r="F9" s="63" t="s">
        <v>30</v>
      </c>
      <c r="G9" s="23">
        <v>7</v>
      </c>
      <c r="H9" s="24">
        <f t="shared" si="2"/>
        <v>0</v>
      </c>
      <c r="I9" s="24">
        <f t="shared" si="3"/>
        <v>0</v>
      </c>
      <c r="J9" s="25">
        <f t="shared" si="4"/>
        <v>0</v>
      </c>
      <c r="K9" s="26">
        <f t="shared" si="5"/>
        <v>0</v>
      </c>
      <c r="L9" s="26">
        <v>1.3715277777777778E-2</v>
      </c>
      <c r="M9" s="26">
        <f t="shared" si="6"/>
        <v>1.3715277777777778E-2</v>
      </c>
      <c r="N9" s="27">
        <f t="shared" si="9"/>
        <v>2015</v>
      </c>
      <c r="O9" s="28">
        <f t="shared" si="0"/>
        <v>21.555844907407405</v>
      </c>
      <c r="P9" s="28">
        <f t="shared" si="7"/>
        <v>-21.542129629629628</v>
      </c>
      <c r="Q9" s="46">
        <f t="shared" si="8"/>
        <v>0.32916666666666666</v>
      </c>
      <c r="R9" s="44">
        <f t="shared" ca="1" si="1"/>
        <v>23.52941176470588</v>
      </c>
    </row>
    <row r="10" spans="1:18" x14ac:dyDescent="0.2">
      <c r="A10" s="50">
        <v>9</v>
      </c>
      <c r="B10" s="88">
        <v>9</v>
      </c>
      <c r="C10" s="63" t="s">
        <v>83</v>
      </c>
      <c r="D10" s="63"/>
      <c r="E10" s="63">
        <v>2011</v>
      </c>
      <c r="F10" s="63" t="s">
        <v>76</v>
      </c>
      <c r="G10" s="23">
        <v>8</v>
      </c>
      <c r="H10" s="24">
        <f t="shared" si="2"/>
        <v>0</v>
      </c>
      <c r="I10" s="24">
        <f t="shared" si="3"/>
        <v>0</v>
      </c>
      <c r="J10" s="25">
        <f t="shared" si="4"/>
        <v>0</v>
      </c>
      <c r="K10" s="26">
        <f t="shared" si="5"/>
        <v>0</v>
      </c>
      <c r="L10" s="26">
        <v>1.2129629629629629E-2</v>
      </c>
      <c r="M10" s="26">
        <f t="shared" si="6"/>
        <v>1.2129629629629629E-2</v>
      </c>
      <c r="N10" s="27">
        <f t="shared" si="9"/>
        <v>2015</v>
      </c>
      <c r="O10" s="28">
        <f t="shared" si="0"/>
        <v>21.555844907407405</v>
      </c>
      <c r="P10" s="28">
        <f t="shared" si="7"/>
        <v>-21.543715277777775</v>
      </c>
      <c r="Q10" s="46">
        <f t="shared" si="8"/>
        <v>0.2911111111111111</v>
      </c>
      <c r="R10" s="44">
        <f t="shared" ca="1" si="1"/>
        <v>31.690140845070424</v>
      </c>
    </row>
    <row r="11" spans="1:18" x14ac:dyDescent="0.2">
      <c r="A11" s="89">
        <v>10</v>
      </c>
      <c r="B11" s="85">
        <v>10</v>
      </c>
      <c r="C11" s="63" t="s">
        <v>125</v>
      </c>
      <c r="D11" s="63"/>
      <c r="E11" s="63" t="s">
        <v>46</v>
      </c>
      <c r="F11" s="63" t="s">
        <v>37</v>
      </c>
      <c r="G11" s="23">
        <v>9</v>
      </c>
      <c r="H11" s="24">
        <f t="shared" si="2"/>
        <v>0</v>
      </c>
      <c r="I11" s="24">
        <f t="shared" si="3"/>
        <v>0</v>
      </c>
      <c r="J11" s="25">
        <f t="shared" si="4"/>
        <v>0</v>
      </c>
      <c r="K11" s="26">
        <f t="shared" si="5"/>
        <v>0</v>
      </c>
      <c r="L11" s="26">
        <v>1.5914351851851853E-2</v>
      </c>
      <c r="M11" s="26">
        <f t="shared" si="6"/>
        <v>1.5914351851851853E-2</v>
      </c>
      <c r="N11" s="27">
        <f t="shared" si="9"/>
        <v>2015</v>
      </c>
      <c r="O11" s="28">
        <f t="shared" si="0"/>
        <v>21.555844907407405</v>
      </c>
      <c r="P11" s="28">
        <f t="shared" si="7"/>
        <v>-21.539930555555554</v>
      </c>
      <c r="Q11" s="46">
        <f t="shared" si="8"/>
        <v>0.38194444444444442</v>
      </c>
      <c r="R11" s="44">
        <f t="shared" ca="1" si="1"/>
        <v>21.556886227544908</v>
      </c>
    </row>
    <row r="12" spans="1:18" x14ac:dyDescent="0.2">
      <c r="A12" s="54">
        <v>11</v>
      </c>
      <c r="B12" s="87">
        <v>11</v>
      </c>
      <c r="C12" s="63" t="s">
        <v>29</v>
      </c>
      <c r="D12" s="63"/>
      <c r="E12" s="63">
        <v>2013</v>
      </c>
      <c r="F12" s="63" t="s">
        <v>31</v>
      </c>
      <c r="G12" s="23">
        <v>10</v>
      </c>
      <c r="H12" s="24">
        <f t="shared" si="2"/>
        <v>0</v>
      </c>
      <c r="I12" s="24">
        <f t="shared" si="3"/>
        <v>0</v>
      </c>
      <c r="J12" s="25">
        <f t="shared" si="4"/>
        <v>0</v>
      </c>
      <c r="K12" s="26">
        <f t="shared" si="5"/>
        <v>0</v>
      </c>
      <c r="L12" s="26">
        <v>1.3287037037037036E-2</v>
      </c>
      <c r="M12" s="26">
        <f t="shared" si="6"/>
        <v>1.3287037037037036E-2</v>
      </c>
      <c r="N12" s="27">
        <f t="shared" si="9"/>
        <v>2015</v>
      </c>
      <c r="O12" s="28">
        <f t="shared" si="0"/>
        <v>21.555844907407405</v>
      </c>
      <c r="P12" s="28">
        <f t="shared" si="7"/>
        <v>-21.542557870370366</v>
      </c>
      <c r="Q12" s="46">
        <f t="shared" si="8"/>
        <v>0.31888888888888889</v>
      </c>
      <c r="R12" s="44">
        <f t="shared" ca="1" si="1"/>
        <v>32.846715328467155</v>
      </c>
    </row>
    <row r="13" spans="1:18" x14ac:dyDescent="0.2">
      <c r="A13" s="50">
        <v>12</v>
      </c>
      <c r="B13" s="88">
        <v>12</v>
      </c>
      <c r="C13" s="64" t="s">
        <v>80</v>
      </c>
      <c r="D13" s="63"/>
      <c r="E13" s="63">
        <v>2014</v>
      </c>
      <c r="F13" s="63" t="s">
        <v>81</v>
      </c>
      <c r="G13" s="23">
        <v>11</v>
      </c>
      <c r="H13" s="24">
        <f t="shared" si="2"/>
        <v>0</v>
      </c>
      <c r="I13" s="24">
        <f t="shared" si="3"/>
        <v>0</v>
      </c>
      <c r="J13" s="25">
        <f t="shared" si="4"/>
        <v>0</v>
      </c>
      <c r="K13" s="26">
        <f t="shared" si="5"/>
        <v>0</v>
      </c>
      <c r="L13" s="26">
        <v>1.511574074074074E-2</v>
      </c>
      <c r="M13" s="26">
        <f t="shared" si="6"/>
        <v>1.511574074074074E-2</v>
      </c>
      <c r="N13" s="27">
        <f t="shared" si="9"/>
        <v>2015</v>
      </c>
      <c r="O13" s="28">
        <f t="shared" si="0"/>
        <v>21.555844907407405</v>
      </c>
      <c r="P13" s="28">
        <f t="shared" si="7"/>
        <v>-21.540729166666665</v>
      </c>
      <c r="Q13" s="46">
        <f t="shared" si="8"/>
        <v>0.36277777777777775</v>
      </c>
      <c r="R13" s="44">
        <f t="shared" ca="1" si="1"/>
        <v>27.863777089783284</v>
      </c>
    </row>
    <row r="14" spans="1:18" x14ac:dyDescent="0.2">
      <c r="A14" s="89">
        <v>13</v>
      </c>
      <c r="B14" s="85">
        <v>13</v>
      </c>
      <c r="C14" s="63" t="s">
        <v>32</v>
      </c>
      <c r="D14" s="63"/>
      <c r="E14" s="63">
        <v>2013</v>
      </c>
      <c r="F14" s="63" t="s">
        <v>24</v>
      </c>
      <c r="G14" s="23">
        <v>12</v>
      </c>
      <c r="H14" s="24">
        <f t="shared" si="2"/>
        <v>0</v>
      </c>
      <c r="I14" s="24">
        <f t="shared" si="3"/>
        <v>0</v>
      </c>
      <c r="J14" s="25">
        <f t="shared" si="4"/>
        <v>0</v>
      </c>
      <c r="K14" s="26">
        <f t="shared" si="5"/>
        <v>0</v>
      </c>
      <c r="L14" s="26">
        <v>1.5104166666666667E-2</v>
      </c>
      <c r="M14" s="26">
        <f t="shared" si="6"/>
        <v>1.5104166666666667E-2</v>
      </c>
      <c r="N14" s="27">
        <f t="shared" si="9"/>
        <v>2015</v>
      </c>
      <c r="O14" s="28">
        <f t="shared" si="0"/>
        <v>21.555844907407405</v>
      </c>
      <c r="P14" s="28">
        <f t="shared" si="7"/>
        <v>-21.540740740740738</v>
      </c>
      <c r="Q14" s="46">
        <f t="shared" si="8"/>
        <v>0.36249999999999999</v>
      </c>
      <c r="R14" s="44">
        <f t="shared" ca="1" si="1"/>
        <v>30.769230769230766</v>
      </c>
    </row>
    <row r="15" spans="1:18" x14ac:dyDescent="0.2">
      <c r="A15" s="54">
        <v>14</v>
      </c>
      <c r="B15" s="87">
        <v>14</v>
      </c>
      <c r="C15" s="63" t="s">
        <v>99</v>
      </c>
      <c r="D15" s="63"/>
      <c r="E15" s="63">
        <v>2017</v>
      </c>
      <c r="F15" s="63" t="s">
        <v>100</v>
      </c>
      <c r="G15" s="23">
        <v>13</v>
      </c>
      <c r="H15" s="24">
        <f t="shared" si="2"/>
        <v>0</v>
      </c>
      <c r="I15" s="24">
        <f t="shared" si="3"/>
        <v>0</v>
      </c>
      <c r="J15" s="25">
        <f t="shared" si="4"/>
        <v>0</v>
      </c>
      <c r="K15" s="26">
        <f t="shared" si="5"/>
        <v>0</v>
      </c>
      <c r="L15" s="26">
        <v>1.8055555555555557E-2</v>
      </c>
      <c r="M15" s="26">
        <f t="shared" si="6"/>
        <v>1.8055555555555557E-2</v>
      </c>
      <c r="N15" s="27">
        <f t="shared" si="9"/>
        <v>2015</v>
      </c>
      <c r="O15" s="28">
        <f t="shared" si="0"/>
        <v>21.555844907407405</v>
      </c>
      <c r="P15" s="28">
        <f t="shared" si="7"/>
        <v>-21.537789351851849</v>
      </c>
      <c r="Q15" s="46">
        <f t="shared" si="8"/>
        <v>0.43333333333333335</v>
      </c>
      <c r="R15" s="44">
        <f t="shared" ca="1" si="1"/>
        <v>23.076923076923077</v>
      </c>
    </row>
    <row r="16" spans="1:18" x14ac:dyDescent="0.2">
      <c r="A16" s="50">
        <v>15</v>
      </c>
      <c r="B16" s="88">
        <v>15</v>
      </c>
      <c r="C16" s="70" t="s">
        <v>35</v>
      </c>
      <c r="D16" s="63"/>
      <c r="E16" s="63" t="s">
        <v>25</v>
      </c>
      <c r="F16" s="63" t="s">
        <v>33</v>
      </c>
      <c r="G16" s="23">
        <v>14</v>
      </c>
      <c r="H16" s="24">
        <f t="shared" si="2"/>
        <v>0</v>
      </c>
      <c r="I16" s="24">
        <f t="shared" si="3"/>
        <v>0</v>
      </c>
      <c r="J16" s="25">
        <f t="shared" si="4"/>
        <v>0</v>
      </c>
      <c r="K16" s="26">
        <f>J16/24</f>
        <v>0</v>
      </c>
      <c r="L16" s="26">
        <v>1.9085648148148147E-2</v>
      </c>
      <c r="M16" s="26">
        <f t="shared" si="6"/>
        <v>1.9085648148148147E-2</v>
      </c>
      <c r="N16" s="27">
        <f t="shared" si="9"/>
        <v>2015</v>
      </c>
      <c r="O16" s="28">
        <f t="shared" si="0"/>
        <v>21.555844907407405</v>
      </c>
      <c r="P16" s="28">
        <f t="shared" si="7"/>
        <v>-21.536759259259256</v>
      </c>
      <c r="Q16" s="46">
        <f t="shared" si="8"/>
        <v>0.45805555555555555</v>
      </c>
      <c r="R16" s="44">
        <f t="shared" ca="1" si="1"/>
        <v>22.249690976514213</v>
      </c>
    </row>
    <row r="17" spans="1:18" x14ac:dyDescent="0.2">
      <c r="A17" s="89">
        <v>16</v>
      </c>
      <c r="B17" s="85">
        <v>16</v>
      </c>
      <c r="C17" s="63" t="s">
        <v>47</v>
      </c>
      <c r="D17" s="63"/>
      <c r="E17" s="63" t="s">
        <v>46</v>
      </c>
      <c r="F17" s="63" t="s">
        <v>37</v>
      </c>
      <c r="G17" s="23">
        <v>15</v>
      </c>
      <c r="H17" s="24">
        <f t="shared" si="2"/>
        <v>0</v>
      </c>
      <c r="I17" s="24">
        <f t="shared" si="3"/>
        <v>0</v>
      </c>
      <c r="J17" s="25">
        <f t="shared" si="4"/>
        <v>0</v>
      </c>
      <c r="K17" s="26">
        <f t="shared" ref="K17:K80" si="10">J17/24</f>
        <v>0</v>
      </c>
      <c r="L17" s="26">
        <v>2.0613425925925927E-2</v>
      </c>
      <c r="M17" s="26">
        <f t="shared" si="6"/>
        <v>2.0613425925925927E-2</v>
      </c>
      <c r="N17" s="27">
        <f t="shared" si="9"/>
        <v>2015</v>
      </c>
      <c r="O17" s="28">
        <f t="shared" si="0"/>
        <v>21.555844907407405</v>
      </c>
      <c r="P17" s="28">
        <f t="shared" si="7"/>
        <v>-21.535231481481478</v>
      </c>
      <c r="Q17" s="46">
        <f t="shared" si="8"/>
        <v>0.49472222222222223</v>
      </c>
      <c r="R17" s="44">
        <f t="shared" ca="1" si="1"/>
        <v>20.431328036322359</v>
      </c>
    </row>
    <row r="18" spans="1:18" x14ac:dyDescent="0.2">
      <c r="A18" s="54">
        <v>17</v>
      </c>
      <c r="B18" s="87">
        <v>17</v>
      </c>
      <c r="C18" s="63" t="s">
        <v>97</v>
      </c>
      <c r="D18" s="63"/>
      <c r="E18" s="63" t="s">
        <v>28</v>
      </c>
      <c r="F18" s="63" t="s">
        <v>98</v>
      </c>
      <c r="G18" s="23">
        <v>16</v>
      </c>
      <c r="H18" s="24">
        <f t="shared" si="2"/>
        <v>0</v>
      </c>
      <c r="I18" s="24">
        <f t="shared" si="3"/>
        <v>0</v>
      </c>
      <c r="J18" s="25">
        <f t="shared" si="4"/>
        <v>0</v>
      </c>
      <c r="K18" s="26">
        <f>J18/24</f>
        <v>0</v>
      </c>
      <c r="L18" s="26">
        <v>2.0694444444444446E-2</v>
      </c>
      <c r="M18" s="26">
        <f t="shared" si="6"/>
        <v>2.0694444444444446E-2</v>
      </c>
      <c r="N18" s="27">
        <f t="shared" si="9"/>
        <v>2015</v>
      </c>
      <c r="O18" s="28">
        <f t="shared" si="0"/>
        <v>21.555844907407405</v>
      </c>
      <c r="P18" s="28">
        <f t="shared" si="7"/>
        <v>-21.53515046296296</v>
      </c>
      <c r="Q18" s="46">
        <f t="shared" si="8"/>
        <v>0.49666666666666665</v>
      </c>
      <c r="R18" s="44">
        <f t="shared" ca="1" si="1"/>
        <v>21.739130434782609</v>
      </c>
    </row>
    <row r="19" spans="1:18" x14ac:dyDescent="0.2">
      <c r="A19" s="50">
        <v>18</v>
      </c>
      <c r="B19" s="88">
        <v>18</v>
      </c>
      <c r="C19" s="63" t="s">
        <v>51</v>
      </c>
      <c r="D19" s="63"/>
      <c r="E19" s="63" t="s">
        <v>50</v>
      </c>
      <c r="F19" s="63" t="s">
        <v>37</v>
      </c>
      <c r="G19" s="23">
        <v>17</v>
      </c>
      <c r="H19" s="24">
        <f t="shared" si="2"/>
        <v>0</v>
      </c>
      <c r="I19" s="24">
        <f t="shared" si="3"/>
        <v>0</v>
      </c>
      <c r="J19" s="25">
        <f t="shared" si="4"/>
        <v>0</v>
      </c>
      <c r="K19" s="26">
        <f t="shared" si="10"/>
        <v>0</v>
      </c>
      <c r="L19" s="26">
        <v>2.162037037037037E-2</v>
      </c>
      <c r="M19" s="26">
        <f t="shared" si="6"/>
        <v>2.162037037037037E-2</v>
      </c>
      <c r="N19" s="27">
        <f t="shared" si="9"/>
        <v>2015</v>
      </c>
      <c r="O19" s="28">
        <f t="shared" si="0"/>
        <v>21.555844907407405</v>
      </c>
      <c r="P19" s="28">
        <f t="shared" si="7"/>
        <v>-21.534224537037034</v>
      </c>
      <c r="Q19" s="46">
        <f t="shared" si="8"/>
        <v>0.51888888888888896</v>
      </c>
      <c r="R19" s="44">
        <f t="shared" ca="1" si="1"/>
        <v>21.226415094339625</v>
      </c>
    </row>
    <row r="20" spans="1:18" x14ac:dyDescent="0.2">
      <c r="A20" s="89">
        <v>19</v>
      </c>
      <c r="B20" s="85">
        <v>19</v>
      </c>
      <c r="C20" s="63" t="s">
        <v>92</v>
      </c>
      <c r="D20" s="63"/>
      <c r="E20" s="63">
        <v>2015</v>
      </c>
      <c r="F20" s="63" t="s">
        <v>85</v>
      </c>
      <c r="G20" s="23">
        <v>18</v>
      </c>
      <c r="H20" s="24">
        <f t="shared" si="2"/>
        <v>0</v>
      </c>
      <c r="I20" s="24">
        <f t="shared" si="3"/>
        <v>0</v>
      </c>
      <c r="J20" s="25">
        <f t="shared" si="4"/>
        <v>0</v>
      </c>
      <c r="K20" s="26">
        <f t="shared" si="10"/>
        <v>0</v>
      </c>
      <c r="L20" s="26">
        <v>2.2060185185185183E-2</v>
      </c>
      <c r="M20" s="26">
        <f t="shared" si="6"/>
        <v>2.2060185185185183E-2</v>
      </c>
      <c r="N20" s="27">
        <f t="shared" si="9"/>
        <v>2015</v>
      </c>
      <c r="O20" s="28">
        <f t="shared" si="0"/>
        <v>21.555844907407405</v>
      </c>
      <c r="P20" s="28">
        <f t="shared" si="7"/>
        <v>-21.533784722222219</v>
      </c>
      <c r="Q20" s="46">
        <f t="shared" si="8"/>
        <v>0.5294444444444445</v>
      </c>
      <c r="R20" s="44">
        <f t="shared" ca="1" si="1"/>
        <v>21.791767554479417</v>
      </c>
    </row>
    <row r="21" spans="1:18" x14ac:dyDescent="0.2">
      <c r="A21" s="54">
        <v>20</v>
      </c>
      <c r="B21" s="87">
        <v>20</v>
      </c>
      <c r="C21" s="63" t="s">
        <v>34</v>
      </c>
      <c r="D21" s="64"/>
      <c r="E21" s="63">
        <v>2016</v>
      </c>
      <c r="F21" s="63" t="s">
        <v>24</v>
      </c>
      <c r="G21" s="23">
        <v>19</v>
      </c>
      <c r="H21" s="24">
        <f t="shared" si="2"/>
        <v>0</v>
      </c>
      <c r="I21" s="24">
        <f t="shared" si="3"/>
        <v>0</v>
      </c>
      <c r="J21" s="25">
        <f t="shared" si="4"/>
        <v>0</v>
      </c>
      <c r="K21" s="26">
        <f t="shared" si="10"/>
        <v>0</v>
      </c>
      <c r="L21" s="26">
        <v>2.1342592592592594E-2</v>
      </c>
      <c r="M21" s="26">
        <f t="shared" si="6"/>
        <v>2.1342592592592594E-2</v>
      </c>
      <c r="N21" s="27">
        <f t="shared" si="9"/>
        <v>2015</v>
      </c>
      <c r="O21" s="28">
        <f t="shared" si="0"/>
        <v>21.555844907407405</v>
      </c>
      <c r="P21" s="28">
        <f t="shared" si="7"/>
        <v>-21.534502314814812</v>
      </c>
      <c r="Q21" s="46">
        <f t="shared" si="8"/>
        <v>0.51222222222222225</v>
      </c>
      <c r="R21" s="44">
        <f t="shared" ca="1" si="1"/>
        <v>25.56818181818182</v>
      </c>
    </row>
    <row r="22" spans="1:18" x14ac:dyDescent="0.2">
      <c r="A22" s="50">
        <v>21</v>
      </c>
      <c r="B22" s="88">
        <v>21</v>
      </c>
      <c r="C22" s="63" t="s">
        <v>49</v>
      </c>
      <c r="D22" s="63"/>
      <c r="E22" s="68" t="s">
        <v>50</v>
      </c>
      <c r="F22" s="63" t="s">
        <v>31</v>
      </c>
      <c r="G22" s="23">
        <v>20</v>
      </c>
      <c r="H22" s="24">
        <f t="shared" si="2"/>
        <v>0</v>
      </c>
      <c r="I22" s="24">
        <f t="shared" si="3"/>
        <v>0</v>
      </c>
      <c r="J22" s="25">
        <f t="shared" si="4"/>
        <v>0</v>
      </c>
      <c r="K22" s="26">
        <f t="shared" si="10"/>
        <v>0</v>
      </c>
      <c r="L22" s="26">
        <v>2.0127314814814817E-2</v>
      </c>
      <c r="M22" s="26">
        <f t="shared" si="6"/>
        <v>2.0127314814814817E-2</v>
      </c>
      <c r="N22" s="27">
        <f t="shared" si="9"/>
        <v>2015</v>
      </c>
      <c r="O22" s="28">
        <f t="shared" si="0"/>
        <v>21.555844907407405</v>
      </c>
      <c r="P22" s="28">
        <f t="shared" si="7"/>
        <v>-21.53571759259259</v>
      </c>
      <c r="Q22" s="46">
        <f t="shared" si="8"/>
        <v>0.48305555555555557</v>
      </c>
      <c r="R22" s="44">
        <f t="shared" ca="1" si="1"/>
        <v>33.395176252319111</v>
      </c>
    </row>
    <row r="23" spans="1:18" x14ac:dyDescent="0.2">
      <c r="A23" s="89">
        <v>22</v>
      </c>
      <c r="B23" s="85">
        <v>22</v>
      </c>
      <c r="C23" s="63" t="s">
        <v>36</v>
      </c>
      <c r="D23" s="63"/>
      <c r="E23" s="63">
        <v>2016</v>
      </c>
      <c r="F23" s="63" t="s">
        <v>37</v>
      </c>
      <c r="G23" s="23">
        <v>21</v>
      </c>
      <c r="H23" s="24">
        <f t="shared" si="2"/>
        <v>0</v>
      </c>
      <c r="I23" s="24">
        <f t="shared" si="3"/>
        <v>0</v>
      </c>
      <c r="J23" s="25">
        <f t="shared" si="4"/>
        <v>0</v>
      </c>
      <c r="K23" s="26">
        <f t="shared" si="10"/>
        <v>0</v>
      </c>
      <c r="L23" s="26">
        <v>1.4571759259259258E-2</v>
      </c>
      <c r="M23" s="26">
        <f t="shared" si="6"/>
        <v>1.4571759259259258E-2</v>
      </c>
      <c r="N23" s="27">
        <f t="shared" si="9"/>
        <v>2015</v>
      </c>
      <c r="O23" s="28">
        <f t="shared" si="0"/>
        <v>21.555844907407405</v>
      </c>
      <c r="P23" s="28">
        <f t="shared" si="7"/>
        <v>-21.541273148148147</v>
      </c>
      <c r="Q23" s="46">
        <f t="shared" si="8"/>
        <v>0.34972222222222221</v>
      </c>
      <c r="R23" s="44" t="e">
        <f t="shared" ca="1" si="1"/>
        <v>#NUM!</v>
      </c>
    </row>
    <row r="24" spans="1:18" x14ac:dyDescent="0.2">
      <c r="A24" s="54">
        <v>23</v>
      </c>
      <c r="B24" s="87">
        <v>23</v>
      </c>
      <c r="C24" s="63" t="s">
        <v>88</v>
      </c>
      <c r="D24" s="63"/>
      <c r="E24" s="63">
        <v>2014</v>
      </c>
      <c r="F24" s="65" t="s">
        <v>89</v>
      </c>
      <c r="G24" s="23">
        <v>22</v>
      </c>
      <c r="H24" s="24">
        <f t="shared" si="2"/>
        <v>0</v>
      </c>
      <c r="I24" s="24">
        <f t="shared" si="3"/>
        <v>0</v>
      </c>
      <c r="J24" s="25">
        <f t="shared" si="4"/>
        <v>0</v>
      </c>
      <c r="K24" s="26">
        <f t="shared" si="10"/>
        <v>0</v>
      </c>
      <c r="L24" s="26">
        <v>2.1388888888888888E-2</v>
      </c>
      <c r="M24" s="26">
        <f t="shared" si="6"/>
        <v>2.1388888888888888E-2</v>
      </c>
      <c r="N24" s="27">
        <f t="shared" si="9"/>
        <v>2015</v>
      </c>
      <c r="O24" s="28">
        <f t="shared" si="0"/>
        <v>21.555844907407405</v>
      </c>
      <c r="P24" s="28">
        <f t="shared" si="7"/>
        <v>-21.534456018518515</v>
      </c>
      <c r="Q24" s="46">
        <f t="shared" si="8"/>
        <v>0.51333333333333331</v>
      </c>
      <c r="R24" s="44">
        <f t="shared" ca="1" si="1"/>
        <v>34.090909090909093</v>
      </c>
    </row>
    <row r="25" spans="1:18" x14ac:dyDescent="0.2">
      <c r="A25" s="50">
        <v>24</v>
      </c>
      <c r="B25" s="88">
        <v>24</v>
      </c>
      <c r="C25" s="63" t="s">
        <v>38</v>
      </c>
      <c r="D25" s="63"/>
      <c r="E25" s="63" t="s">
        <v>25</v>
      </c>
      <c r="F25" s="65" t="s">
        <v>37</v>
      </c>
      <c r="G25" s="23">
        <v>23</v>
      </c>
      <c r="H25" s="24">
        <f t="shared" si="2"/>
        <v>0</v>
      </c>
      <c r="I25" s="24">
        <f t="shared" si="3"/>
        <v>0</v>
      </c>
      <c r="J25" s="25">
        <f t="shared" si="4"/>
        <v>0</v>
      </c>
      <c r="K25" s="26">
        <f t="shared" si="10"/>
        <v>0</v>
      </c>
      <c r="L25" s="26">
        <v>2.6168981481481477E-2</v>
      </c>
      <c r="M25" s="26">
        <f t="shared" si="6"/>
        <v>2.6168981481481477E-2</v>
      </c>
      <c r="N25" s="27">
        <f t="shared" si="9"/>
        <v>2015</v>
      </c>
      <c r="O25" s="28">
        <f t="shared" si="0"/>
        <v>21.555844907407405</v>
      </c>
      <c r="P25" s="28">
        <f t="shared" si="7"/>
        <v>-21.529675925925922</v>
      </c>
      <c r="Q25" s="46">
        <f t="shared" si="8"/>
        <v>0.62805555555555559</v>
      </c>
      <c r="R25" s="44">
        <f t="shared" ca="1" si="1"/>
        <v>20.431328036322359</v>
      </c>
    </row>
    <row r="26" spans="1:18" x14ac:dyDescent="0.2">
      <c r="A26" s="89">
        <v>25</v>
      </c>
      <c r="B26" s="85">
        <v>25</v>
      </c>
      <c r="C26" s="63" t="s">
        <v>39</v>
      </c>
      <c r="D26" s="63"/>
      <c r="E26" s="63">
        <v>2016</v>
      </c>
      <c r="F26" s="65" t="s">
        <v>37</v>
      </c>
      <c r="G26" s="23">
        <v>24</v>
      </c>
      <c r="H26" s="24">
        <f t="shared" si="2"/>
        <v>0</v>
      </c>
      <c r="I26" s="24">
        <f t="shared" si="3"/>
        <v>0</v>
      </c>
      <c r="J26" s="25">
        <f t="shared" si="4"/>
        <v>0</v>
      </c>
      <c r="K26" s="26">
        <f t="shared" si="10"/>
        <v>0</v>
      </c>
      <c r="L26" s="26">
        <v>2.8287037037037038E-2</v>
      </c>
      <c r="M26" s="26">
        <f t="shared" si="6"/>
        <v>2.8287037037037038E-2</v>
      </c>
      <c r="N26" s="27">
        <f t="shared" si="9"/>
        <v>2015</v>
      </c>
      <c r="O26" s="28">
        <f t="shared" si="0"/>
        <v>21.555844907407405</v>
      </c>
      <c r="P26" s="28">
        <f t="shared" si="7"/>
        <v>-21.527557870370369</v>
      </c>
      <c r="Q26" s="46">
        <f t="shared" si="8"/>
        <v>0.67888888888888888</v>
      </c>
      <c r="R26" s="44">
        <f t="shared" ca="1" si="1"/>
        <v>17.92828685258964</v>
      </c>
    </row>
    <row r="27" spans="1:18" x14ac:dyDescent="0.2">
      <c r="A27" s="54">
        <v>26</v>
      </c>
      <c r="B27" s="87">
        <v>26</v>
      </c>
      <c r="C27" s="63" t="s">
        <v>40</v>
      </c>
      <c r="D27" s="63"/>
      <c r="E27" s="63">
        <v>2015</v>
      </c>
      <c r="F27" s="65" t="s">
        <v>23</v>
      </c>
      <c r="G27" s="23">
        <v>25</v>
      </c>
      <c r="H27" s="24">
        <f t="shared" si="2"/>
        <v>0</v>
      </c>
      <c r="I27" s="24">
        <f t="shared" si="3"/>
        <v>0</v>
      </c>
      <c r="J27" s="25">
        <f t="shared" si="4"/>
        <v>0</v>
      </c>
      <c r="K27" s="26">
        <f t="shared" si="10"/>
        <v>0</v>
      </c>
      <c r="L27" s="26">
        <v>2.5555555555555554E-2</v>
      </c>
      <c r="M27" s="26">
        <f t="shared" si="6"/>
        <v>2.5555555555555554E-2</v>
      </c>
      <c r="N27" s="27">
        <f t="shared" si="9"/>
        <v>2015</v>
      </c>
      <c r="O27" s="28">
        <f t="shared" si="0"/>
        <v>21.555844907407405</v>
      </c>
      <c r="P27" s="28">
        <f t="shared" si="7"/>
        <v>-21.530289351851849</v>
      </c>
      <c r="Q27" s="46">
        <f t="shared" si="8"/>
        <v>0.61333333333333329</v>
      </c>
      <c r="R27" s="44">
        <f t="shared" ca="1" si="1"/>
        <v>25.423728813559322</v>
      </c>
    </row>
    <row r="28" spans="1:18" x14ac:dyDescent="0.2">
      <c r="A28" s="50">
        <v>27</v>
      </c>
      <c r="B28" s="88">
        <v>27</v>
      </c>
      <c r="C28" s="65" t="s">
        <v>93</v>
      </c>
      <c r="D28" s="63"/>
      <c r="E28" s="63">
        <v>2015</v>
      </c>
      <c r="F28" s="65" t="s">
        <v>85</v>
      </c>
      <c r="G28" s="23">
        <v>26</v>
      </c>
      <c r="H28" s="24">
        <f t="shared" si="2"/>
        <v>0</v>
      </c>
      <c r="I28" s="24">
        <f t="shared" si="3"/>
        <v>0</v>
      </c>
      <c r="J28" s="25">
        <f t="shared" si="4"/>
        <v>0</v>
      </c>
      <c r="K28" s="26">
        <f t="shared" si="10"/>
        <v>0</v>
      </c>
      <c r="L28" s="26">
        <v>2.8287037037037038E-2</v>
      </c>
      <c r="M28" s="26">
        <f t="shared" si="6"/>
        <v>2.8287037037037038E-2</v>
      </c>
      <c r="N28" s="27">
        <f t="shared" si="9"/>
        <v>2015</v>
      </c>
      <c r="O28" s="28">
        <f t="shared" si="0"/>
        <v>21.555844907407405</v>
      </c>
      <c r="P28" s="28">
        <f t="shared" si="7"/>
        <v>-21.527557870370369</v>
      </c>
      <c r="Q28" s="46">
        <f t="shared" si="8"/>
        <v>0.67888888888888888</v>
      </c>
      <c r="R28" s="44">
        <f t="shared" ca="1" si="1"/>
        <v>20.361990950226243</v>
      </c>
    </row>
    <row r="29" spans="1:18" x14ac:dyDescent="0.2">
      <c r="A29" s="89">
        <v>28</v>
      </c>
      <c r="B29" s="85">
        <v>28</v>
      </c>
      <c r="C29" s="63" t="s">
        <v>45</v>
      </c>
      <c r="D29" s="63"/>
      <c r="E29" s="63" t="s">
        <v>28</v>
      </c>
      <c r="F29" s="63" t="s">
        <v>37</v>
      </c>
      <c r="G29" s="23">
        <v>27</v>
      </c>
      <c r="H29" s="24">
        <f t="shared" si="2"/>
        <v>0</v>
      </c>
      <c r="I29" s="24">
        <f t="shared" si="3"/>
        <v>0</v>
      </c>
      <c r="J29" s="25">
        <f t="shared" si="4"/>
        <v>0</v>
      </c>
      <c r="K29" s="26">
        <f t="shared" si="10"/>
        <v>0</v>
      </c>
      <c r="L29" s="26">
        <v>2.854166666666667E-2</v>
      </c>
      <c r="M29" s="26">
        <f t="shared" si="6"/>
        <v>2.854166666666667E-2</v>
      </c>
      <c r="N29" s="27">
        <f t="shared" si="9"/>
        <v>2015</v>
      </c>
      <c r="O29" s="28">
        <f t="shared" si="0"/>
        <v>21.555844907407405</v>
      </c>
      <c r="P29" s="28">
        <f t="shared" si="7"/>
        <v>-21.527303240740739</v>
      </c>
      <c r="Q29" s="46">
        <f t="shared" si="8"/>
        <v>0.68500000000000005</v>
      </c>
      <c r="R29" s="44">
        <f t="shared" ca="1" si="1"/>
        <v>21.276595744680851</v>
      </c>
    </row>
    <row r="30" spans="1:18" x14ac:dyDescent="0.2">
      <c r="A30" s="54">
        <v>29</v>
      </c>
      <c r="B30" s="87">
        <v>29</v>
      </c>
      <c r="C30" s="69" t="s">
        <v>48</v>
      </c>
      <c r="D30" s="65"/>
      <c r="E30" s="63">
        <v>2013</v>
      </c>
      <c r="F30" s="63" t="s">
        <v>33</v>
      </c>
      <c r="G30" s="23">
        <v>28</v>
      </c>
      <c r="H30" s="24">
        <f t="shared" si="2"/>
        <v>0</v>
      </c>
      <c r="I30" s="24">
        <f t="shared" si="3"/>
        <v>0</v>
      </c>
      <c r="J30" s="25">
        <f t="shared" si="4"/>
        <v>0</v>
      </c>
      <c r="K30" s="26">
        <f t="shared" si="10"/>
        <v>0</v>
      </c>
      <c r="L30" s="26">
        <v>2.8252314814814813E-2</v>
      </c>
      <c r="M30" s="26">
        <f t="shared" si="6"/>
        <v>2.8252314814814813E-2</v>
      </c>
      <c r="N30" s="27">
        <f t="shared" si="9"/>
        <v>2015</v>
      </c>
      <c r="O30" s="28">
        <f t="shared" si="0"/>
        <v>21.555844907407405</v>
      </c>
      <c r="P30" s="28">
        <f t="shared" si="7"/>
        <v>-21.52759259259259</v>
      </c>
      <c r="Q30" s="46">
        <f t="shared" si="8"/>
        <v>0.67805555555555552</v>
      </c>
      <c r="R30" s="44">
        <f t="shared" ca="1" si="1"/>
        <v>23.653088042049934</v>
      </c>
    </row>
    <row r="31" spans="1:18" x14ac:dyDescent="0.2">
      <c r="A31" s="50">
        <v>30</v>
      </c>
      <c r="B31" s="88">
        <v>30</v>
      </c>
      <c r="C31" s="63" t="s">
        <v>52</v>
      </c>
      <c r="D31" s="63"/>
      <c r="E31" s="63" t="s">
        <v>50</v>
      </c>
      <c r="F31" s="63" t="s">
        <v>37</v>
      </c>
      <c r="G31" s="23">
        <v>29</v>
      </c>
      <c r="H31" s="24">
        <f t="shared" si="2"/>
        <v>0</v>
      </c>
      <c r="I31" s="24">
        <f t="shared" si="3"/>
        <v>0</v>
      </c>
      <c r="J31" s="25">
        <f t="shared" si="4"/>
        <v>0</v>
      </c>
      <c r="K31" s="26">
        <f t="shared" si="10"/>
        <v>0</v>
      </c>
      <c r="L31" s="26">
        <v>2.9548611111111109E-2</v>
      </c>
      <c r="M31" s="26">
        <f t="shared" si="6"/>
        <v>2.9548611111111109E-2</v>
      </c>
      <c r="N31" s="27">
        <f t="shared" si="9"/>
        <v>2015</v>
      </c>
      <c r="O31" s="28">
        <f t="shared" si="0"/>
        <v>21.555844907407405</v>
      </c>
      <c r="P31" s="28">
        <f t="shared" si="7"/>
        <v>-21.526296296296294</v>
      </c>
      <c r="Q31" s="46">
        <f t="shared" si="8"/>
        <v>0.70916666666666661</v>
      </c>
      <c r="R31" s="44">
        <f t="shared" ca="1" si="1"/>
        <v>22.140221402214021</v>
      </c>
    </row>
    <row r="32" spans="1:18" x14ac:dyDescent="0.2">
      <c r="A32" s="89">
        <v>31</v>
      </c>
      <c r="B32" s="85">
        <v>31</v>
      </c>
      <c r="C32" s="63" t="s">
        <v>86</v>
      </c>
      <c r="D32" s="63"/>
      <c r="E32" s="63">
        <v>2013</v>
      </c>
      <c r="F32" s="65" t="s">
        <v>76</v>
      </c>
      <c r="G32" s="23">
        <v>30</v>
      </c>
      <c r="H32" s="24">
        <f t="shared" si="2"/>
        <v>0</v>
      </c>
      <c r="I32" s="24">
        <f t="shared" si="3"/>
        <v>0</v>
      </c>
      <c r="J32" s="25">
        <f t="shared" si="4"/>
        <v>0</v>
      </c>
      <c r="K32" s="26">
        <f t="shared" si="10"/>
        <v>0</v>
      </c>
      <c r="L32" s="26">
        <v>2.7754629629629629E-2</v>
      </c>
      <c r="M32" s="26">
        <f t="shared" si="6"/>
        <v>2.7754629629629629E-2</v>
      </c>
      <c r="N32" s="27">
        <f t="shared" si="9"/>
        <v>2015</v>
      </c>
      <c r="O32" s="28">
        <f t="shared" si="0"/>
        <v>21.555844907407405</v>
      </c>
      <c r="P32" s="28">
        <f t="shared" si="7"/>
        <v>-21.528090277777775</v>
      </c>
      <c r="Q32" s="46">
        <f t="shared" si="8"/>
        <v>0.6661111111111111</v>
      </c>
      <c r="R32" s="44">
        <f t="shared" ca="1" si="1"/>
        <v>30.100334448160538</v>
      </c>
    </row>
    <row r="33" spans="1:18" x14ac:dyDescent="0.2">
      <c r="A33" s="54">
        <v>32</v>
      </c>
      <c r="B33" s="87">
        <v>32</v>
      </c>
      <c r="C33" s="63" t="s">
        <v>55</v>
      </c>
      <c r="D33" s="63"/>
      <c r="E33" s="63">
        <v>2013</v>
      </c>
      <c r="F33" s="65" t="s">
        <v>37</v>
      </c>
      <c r="G33" s="23">
        <v>31</v>
      </c>
      <c r="H33" s="24">
        <f t="shared" si="2"/>
        <v>0</v>
      </c>
      <c r="I33" s="24">
        <f t="shared" si="3"/>
        <v>0</v>
      </c>
      <c r="J33" s="25">
        <f t="shared" si="4"/>
        <v>0</v>
      </c>
      <c r="K33" s="26">
        <f t="shared" si="10"/>
        <v>0</v>
      </c>
      <c r="L33" s="26">
        <v>3.0243055555555554E-2</v>
      </c>
      <c r="M33" s="26">
        <f t="shared" si="6"/>
        <v>3.0243055555555554E-2</v>
      </c>
      <c r="N33" s="27">
        <f t="shared" si="9"/>
        <v>2015</v>
      </c>
      <c r="O33" s="28">
        <f t="shared" si="0"/>
        <v>21.555844907407405</v>
      </c>
      <c r="P33" s="28">
        <f t="shared" si="7"/>
        <v>-21.525601851851849</v>
      </c>
      <c r="Q33" s="46">
        <f t="shared" si="8"/>
        <v>0.72583333333333333</v>
      </c>
      <c r="R33" s="44">
        <f t="shared" ca="1" si="1"/>
        <v>23.904382470119522</v>
      </c>
    </row>
    <row r="34" spans="1:18" x14ac:dyDescent="0.2">
      <c r="A34" s="50">
        <v>33</v>
      </c>
      <c r="B34" s="88">
        <v>33</v>
      </c>
      <c r="C34" s="63" t="s">
        <v>94</v>
      </c>
      <c r="D34" s="63"/>
      <c r="E34" s="63">
        <v>2013</v>
      </c>
      <c r="F34" s="63" t="s">
        <v>85</v>
      </c>
      <c r="G34" s="23">
        <v>32</v>
      </c>
      <c r="H34" s="24">
        <f t="shared" si="2"/>
        <v>0</v>
      </c>
      <c r="I34" s="24">
        <f t="shared" si="3"/>
        <v>0</v>
      </c>
      <c r="J34" s="25">
        <f t="shared" si="4"/>
        <v>0</v>
      </c>
      <c r="K34" s="26">
        <f t="shared" si="10"/>
        <v>0</v>
      </c>
      <c r="L34" s="26">
        <v>3.0567129629629628E-2</v>
      </c>
      <c r="M34" s="26">
        <f t="shared" si="6"/>
        <v>3.0567129629629628E-2</v>
      </c>
      <c r="N34" s="27">
        <f t="shared" si="9"/>
        <v>2015</v>
      </c>
      <c r="O34" s="28">
        <f t="shared" si="0"/>
        <v>21.555844907407405</v>
      </c>
      <c r="P34" s="28">
        <f t="shared" si="7"/>
        <v>-21.525277777777774</v>
      </c>
      <c r="Q34" s="46">
        <f t="shared" si="8"/>
        <v>0.7336111111111111</v>
      </c>
      <c r="R34" s="44">
        <f t="shared" ca="1" si="1"/>
        <v>24.965325936199722</v>
      </c>
    </row>
    <row r="35" spans="1:18" x14ac:dyDescent="0.2">
      <c r="A35" s="89">
        <v>34</v>
      </c>
      <c r="B35" s="85">
        <v>34</v>
      </c>
      <c r="C35" s="64" t="s">
        <v>56</v>
      </c>
      <c r="D35" s="63"/>
      <c r="E35" s="63">
        <v>2013</v>
      </c>
      <c r="F35" s="63" t="s">
        <v>37</v>
      </c>
      <c r="G35" s="23">
        <v>33</v>
      </c>
      <c r="H35" s="24">
        <f t="shared" si="2"/>
        <v>0</v>
      </c>
      <c r="I35" s="24">
        <f t="shared" si="3"/>
        <v>0</v>
      </c>
      <c r="J35" s="25">
        <f t="shared" si="4"/>
        <v>0</v>
      </c>
      <c r="K35" s="26">
        <f t="shared" si="10"/>
        <v>0</v>
      </c>
      <c r="L35" s="26">
        <v>3.1458333333333331E-2</v>
      </c>
      <c r="M35" s="26">
        <f t="shared" si="6"/>
        <v>3.1458333333333331E-2</v>
      </c>
      <c r="N35" s="27">
        <f t="shared" si="9"/>
        <v>2015</v>
      </c>
      <c r="O35" s="28">
        <f t="shared" si="0"/>
        <v>21.555844907407405</v>
      </c>
      <c r="P35" s="28">
        <f t="shared" si="7"/>
        <v>-21.524386574074072</v>
      </c>
      <c r="Q35" s="46">
        <f t="shared" si="8"/>
        <v>0.755</v>
      </c>
      <c r="R35" s="44">
        <f t="shared" ca="1" si="1"/>
        <v>24.390243902439021</v>
      </c>
    </row>
    <row r="36" spans="1:18" x14ac:dyDescent="0.2">
      <c r="A36" s="54">
        <v>35</v>
      </c>
      <c r="B36" s="87">
        <v>35</v>
      </c>
      <c r="C36" s="66" t="s">
        <v>57</v>
      </c>
      <c r="D36" s="64"/>
      <c r="E36" s="63">
        <v>2012</v>
      </c>
      <c r="F36" s="63" t="s">
        <v>23</v>
      </c>
      <c r="G36" s="23">
        <v>34</v>
      </c>
      <c r="H36" s="24">
        <f t="shared" si="2"/>
        <v>0</v>
      </c>
      <c r="I36" s="24">
        <f t="shared" si="3"/>
        <v>0</v>
      </c>
      <c r="J36" s="25">
        <f t="shared" si="4"/>
        <v>0</v>
      </c>
      <c r="K36" s="26">
        <f t="shared" si="10"/>
        <v>0</v>
      </c>
      <c r="L36" s="26">
        <v>3.0902777777777779E-2</v>
      </c>
      <c r="M36" s="26">
        <f t="shared" si="6"/>
        <v>3.0902777777777779E-2</v>
      </c>
      <c r="N36" s="27">
        <f t="shared" si="9"/>
        <v>2015</v>
      </c>
      <c r="O36" s="28">
        <f t="shared" si="0"/>
        <v>21.555844907407405</v>
      </c>
      <c r="P36" s="28">
        <f t="shared" si="7"/>
        <v>-21.524942129629625</v>
      </c>
      <c r="Q36" s="46">
        <f t="shared" si="8"/>
        <v>0.74166666666666659</v>
      </c>
      <c r="R36" s="44">
        <f t="shared" ca="1" si="1"/>
        <v>28.571428571428573</v>
      </c>
    </row>
    <row r="37" spans="1:18" x14ac:dyDescent="0.2">
      <c r="A37" s="50">
        <v>36</v>
      </c>
      <c r="B37" s="88">
        <v>36</v>
      </c>
      <c r="C37" s="65" t="s">
        <v>87</v>
      </c>
      <c r="D37" s="63"/>
      <c r="E37" s="63">
        <v>2011</v>
      </c>
      <c r="F37" s="65" t="s">
        <v>24</v>
      </c>
      <c r="G37" s="23">
        <v>35</v>
      </c>
      <c r="H37" s="24">
        <f t="shared" si="2"/>
        <v>0</v>
      </c>
      <c r="I37" s="24">
        <f t="shared" si="3"/>
        <v>0</v>
      </c>
      <c r="J37" s="25">
        <f t="shared" si="4"/>
        <v>0</v>
      </c>
      <c r="K37" s="26">
        <f t="shared" si="10"/>
        <v>0</v>
      </c>
      <c r="L37" s="26">
        <v>2.988425925925926E-2</v>
      </c>
      <c r="M37" s="26">
        <f t="shared" si="6"/>
        <v>2.988425925925926E-2</v>
      </c>
      <c r="N37" s="27">
        <f t="shared" si="9"/>
        <v>2015</v>
      </c>
      <c r="O37" s="28">
        <f t="shared" si="0"/>
        <v>21.555844907407405</v>
      </c>
      <c r="P37" s="28">
        <f t="shared" si="7"/>
        <v>-21.525960648148146</v>
      </c>
      <c r="Q37" s="46">
        <f t="shared" si="8"/>
        <v>0.71722222222222221</v>
      </c>
      <c r="R37" s="44">
        <f t="shared" ca="1" si="1"/>
        <v>37.344398340248965</v>
      </c>
    </row>
    <row r="38" spans="1:18" x14ac:dyDescent="0.2">
      <c r="A38" s="89">
        <v>37</v>
      </c>
      <c r="B38" s="85">
        <v>37</v>
      </c>
      <c r="C38" s="66" t="s">
        <v>58</v>
      </c>
      <c r="D38" s="64"/>
      <c r="E38" s="63">
        <v>2012</v>
      </c>
      <c r="F38" s="63" t="s">
        <v>23</v>
      </c>
      <c r="G38" s="23">
        <v>36</v>
      </c>
      <c r="H38" s="24">
        <f t="shared" si="2"/>
        <v>0</v>
      </c>
      <c r="I38" s="24">
        <f t="shared" si="3"/>
        <v>0</v>
      </c>
      <c r="J38" s="25">
        <f t="shared" si="4"/>
        <v>0</v>
      </c>
      <c r="K38" s="26">
        <f t="shared" si="10"/>
        <v>0</v>
      </c>
      <c r="L38" s="26">
        <v>3.3530092592592591E-2</v>
      </c>
      <c r="M38" s="26">
        <f t="shared" si="6"/>
        <v>3.3530092592592591E-2</v>
      </c>
      <c r="N38" s="27">
        <f t="shared" si="9"/>
        <v>2015</v>
      </c>
      <c r="O38" s="28">
        <f t="shared" si="0"/>
        <v>21.555844907407405</v>
      </c>
      <c r="P38" s="28">
        <f t="shared" si="7"/>
        <v>-21.522314814814813</v>
      </c>
      <c r="Q38" s="46">
        <f t="shared" si="8"/>
        <v>0.80472222222222223</v>
      </c>
      <c r="R38" s="44">
        <f t="shared" ca="1" si="1"/>
        <v>24.423337856173678</v>
      </c>
    </row>
    <row r="39" spans="1:18" x14ac:dyDescent="0.2">
      <c r="A39" s="54">
        <v>38</v>
      </c>
      <c r="B39" s="87">
        <v>38</v>
      </c>
      <c r="C39" s="63" t="s">
        <v>95</v>
      </c>
      <c r="D39" s="63"/>
      <c r="E39" s="68">
        <v>2012</v>
      </c>
      <c r="F39" s="68" t="s">
        <v>85</v>
      </c>
      <c r="G39" s="23">
        <v>37</v>
      </c>
      <c r="H39" s="24">
        <f t="shared" si="2"/>
        <v>0</v>
      </c>
      <c r="I39" s="24">
        <f t="shared" si="3"/>
        <v>0</v>
      </c>
      <c r="J39" s="25">
        <f t="shared" si="4"/>
        <v>0</v>
      </c>
      <c r="K39" s="26">
        <f t="shared" si="10"/>
        <v>0</v>
      </c>
      <c r="L39" s="26">
        <v>3.3715277777777775E-2</v>
      </c>
      <c r="M39" s="26">
        <f t="shared" si="6"/>
        <v>3.3715277777777775E-2</v>
      </c>
      <c r="N39" s="27">
        <f t="shared" si="9"/>
        <v>2015</v>
      </c>
      <c r="O39" s="28">
        <f t="shared" si="0"/>
        <v>21.555844907407405</v>
      </c>
      <c r="P39" s="28">
        <f t="shared" si="7"/>
        <v>-21.522129629629628</v>
      </c>
      <c r="Q39" s="46">
        <f t="shared" si="8"/>
        <v>0.8091666666666667</v>
      </c>
      <c r="R39" s="44">
        <f t="shared" ca="1" si="1"/>
        <v>25.974025974025977</v>
      </c>
    </row>
    <row r="40" spans="1:18" x14ac:dyDescent="0.2">
      <c r="A40" s="50">
        <v>39</v>
      </c>
      <c r="B40" s="88">
        <v>39</v>
      </c>
      <c r="C40" s="63" t="s">
        <v>53</v>
      </c>
      <c r="D40" s="63"/>
      <c r="E40" s="63">
        <v>2013</v>
      </c>
      <c r="F40" s="63" t="s">
        <v>54</v>
      </c>
      <c r="G40" s="23">
        <v>38</v>
      </c>
      <c r="H40" s="24">
        <f t="shared" si="2"/>
        <v>0</v>
      </c>
      <c r="I40" s="24">
        <f t="shared" si="3"/>
        <v>0</v>
      </c>
      <c r="J40" s="25">
        <f t="shared" si="4"/>
        <v>0</v>
      </c>
      <c r="K40" s="26">
        <f t="shared" si="10"/>
        <v>0</v>
      </c>
      <c r="L40" s="26">
        <v>3.2835648148148149E-2</v>
      </c>
      <c r="M40" s="26">
        <f t="shared" si="6"/>
        <v>3.2835648148148149E-2</v>
      </c>
      <c r="N40" s="27">
        <f t="shared" si="9"/>
        <v>2015</v>
      </c>
      <c r="O40" s="28">
        <f t="shared" si="0"/>
        <v>21.555844907407405</v>
      </c>
      <c r="P40" s="28">
        <f t="shared" si="7"/>
        <v>-21.523009259259258</v>
      </c>
      <c r="Q40" s="46">
        <f t="shared" si="8"/>
        <v>0.78805555555555551</v>
      </c>
      <c r="R40" s="44">
        <f t="shared" ca="1" si="1"/>
        <v>32.315978456014363</v>
      </c>
    </row>
    <row r="41" spans="1:18" x14ac:dyDescent="0.2">
      <c r="A41" s="89">
        <v>40</v>
      </c>
      <c r="B41" s="85">
        <v>40</v>
      </c>
      <c r="C41" s="63" t="s">
        <v>43</v>
      </c>
      <c r="D41" s="63"/>
      <c r="E41" s="63">
        <v>2015</v>
      </c>
      <c r="F41" s="63" t="s">
        <v>44</v>
      </c>
      <c r="G41" s="23">
        <v>39</v>
      </c>
      <c r="H41" s="24">
        <f t="shared" si="2"/>
        <v>0</v>
      </c>
      <c r="I41" s="24">
        <f t="shared" si="3"/>
        <v>0</v>
      </c>
      <c r="J41" s="25">
        <f t="shared" si="4"/>
        <v>0</v>
      </c>
      <c r="K41" s="26">
        <f t="shared" si="10"/>
        <v>0</v>
      </c>
      <c r="L41" s="26">
        <v>3.5358796296296298E-2</v>
      </c>
      <c r="M41" s="26">
        <f t="shared" si="6"/>
        <v>3.5358796296296298E-2</v>
      </c>
      <c r="N41" s="27">
        <f t="shared" si="9"/>
        <v>2015</v>
      </c>
      <c r="O41" s="28">
        <f t="shared" si="0"/>
        <v>21.555844907407405</v>
      </c>
      <c r="P41" s="28">
        <f t="shared" si="7"/>
        <v>-21.520486111111108</v>
      </c>
      <c r="Q41" s="46">
        <f t="shared" si="8"/>
        <v>0.84861111111111109</v>
      </c>
      <c r="R41" s="44">
        <f t="shared" ca="1" si="1"/>
        <v>25.174825174825177</v>
      </c>
    </row>
    <row r="42" spans="1:18" x14ac:dyDescent="0.2">
      <c r="A42" s="54">
        <v>41</v>
      </c>
      <c r="B42" s="87">
        <v>41</v>
      </c>
      <c r="C42" s="63" t="s">
        <v>61</v>
      </c>
      <c r="D42" s="63"/>
      <c r="E42" s="63">
        <v>2011</v>
      </c>
      <c r="F42" s="63" t="s">
        <v>37</v>
      </c>
      <c r="G42" s="23">
        <v>40</v>
      </c>
      <c r="H42" s="24">
        <f t="shared" si="2"/>
        <v>0</v>
      </c>
      <c r="I42" s="24">
        <f t="shared" si="3"/>
        <v>0</v>
      </c>
      <c r="J42" s="25">
        <f t="shared" si="4"/>
        <v>0</v>
      </c>
      <c r="K42" s="26">
        <f t="shared" si="10"/>
        <v>0</v>
      </c>
      <c r="L42" s="26">
        <v>3.560185185185185E-2</v>
      </c>
      <c r="M42" s="26">
        <f t="shared" si="6"/>
        <v>3.560185185185185E-2</v>
      </c>
      <c r="N42" s="27">
        <f t="shared" si="9"/>
        <v>2015</v>
      </c>
      <c r="O42" s="28">
        <f t="shared" si="0"/>
        <v>21.555844907407405</v>
      </c>
      <c r="P42" s="28">
        <f t="shared" si="7"/>
        <v>-21.520243055555554</v>
      </c>
      <c r="Q42" s="46">
        <f t="shared" si="8"/>
        <v>0.85444444444444445</v>
      </c>
      <c r="R42" s="44">
        <f t="shared" ca="1" si="1"/>
        <v>26.627218934911244</v>
      </c>
    </row>
    <row r="43" spans="1:18" x14ac:dyDescent="0.2">
      <c r="A43" s="50">
        <v>42</v>
      </c>
      <c r="B43" s="88">
        <v>42</v>
      </c>
      <c r="C43" s="63" t="s">
        <v>62</v>
      </c>
      <c r="D43" s="63"/>
      <c r="E43" s="63">
        <v>2011</v>
      </c>
      <c r="F43" s="63" t="s">
        <v>37</v>
      </c>
      <c r="G43" s="23">
        <v>41</v>
      </c>
      <c r="H43" s="24">
        <f t="shared" si="2"/>
        <v>0</v>
      </c>
      <c r="I43" s="24">
        <f t="shared" si="3"/>
        <v>0</v>
      </c>
      <c r="J43" s="25">
        <f t="shared" si="4"/>
        <v>0</v>
      </c>
      <c r="K43" s="26">
        <f t="shared" si="10"/>
        <v>0</v>
      </c>
      <c r="L43" s="26">
        <v>3.5497685185185188E-2</v>
      </c>
      <c r="M43" s="26">
        <f t="shared" si="6"/>
        <v>3.5497685185185188E-2</v>
      </c>
      <c r="N43" s="27">
        <f t="shared" si="9"/>
        <v>2015</v>
      </c>
      <c r="O43" s="28">
        <f t="shared" si="0"/>
        <v>21.555844907407405</v>
      </c>
      <c r="P43" s="28">
        <f t="shared" si="7"/>
        <v>-21.52034722222222</v>
      </c>
      <c r="Q43" s="46">
        <f t="shared" si="8"/>
        <v>0.85194444444444439</v>
      </c>
      <c r="R43" s="44">
        <f t="shared" ca="1" si="1"/>
        <v>29.654036243822077</v>
      </c>
    </row>
    <row r="44" spans="1:18" x14ac:dyDescent="0.2">
      <c r="A44" s="89">
        <v>43</v>
      </c>
      <c r="B44" s="85">
        <v>43</v>
      </c>
      <c r="C44" s="64" t="s">
        <v>108</v>
      </c>
      <c r="D44" s="63"/>
      <c r="E44" s="63">
        <v>2012</v>
      </c>
      <c r="F44" s="63" t="s">
        <v>31</v>
      </c>
      <c r="G44" s="23">
        <v>42</v>
      </c>
      <c r="H44" s="24">
        <f t="shared" si="2"/>
        <v>0</v>
      </c>
      <c r="I44" s="24">
        <f t="shared" si="3"/>
        <v>0</v>
      </c>
      <c r="J44" s="25">
        <f t="shared" si="4"/>
        <v>0</v>
      </c>
      <c r="K44" s="26">
        <f t="shared" si="10"/>
        <v>0</v>
      </c>
      <c r="L44" s="26">
        <v>3.5624999999999997E-2</v>
      </c>
      <c r="M44" s="26">
        <f t="shared" si="6"/>
        <v>3.5624999999999997E-2</v>
      </c>
      <c r="N44" s="27">
        <f t="shared" si="9"/>
        <v>2015</v>
      </c>
      <c r="O44" s="28">
        <f t="shared" si="0"/>
        <v>21.555844907407405</v>
      </c>
      <c r="P44" s="28">
        <f t="shared" si="7"/>
        <v>-21.520219907407405</v>
      </c>
      <c r="Q44" s="46">
        <f t="shared" si="8"/>
        <v>0.85499999999999998</v>
      </c>
      <c r="R44" s="44">
        <f t="shared" ca="1" si="1"/>
        <v>32.258064516129032</v>
      </c>
    </row>
    <row r="45" spans="1:18" x14ac:dyDescent="0.2">
      <c r="A45" s="54">
        <v>44</v>
      </c>
      <c r="B45" s="87">
        <v>44</v>
      </c>
      <c r="C45" s="63" t="s">
        <v>64</v>
      </c>
      <c r="D45" s="63"/>
      <c r="E45" s="63">
        <v>2011</v>
      </c>
      <c r="F45" s="63" t="s">
        <v>23</v>
      </c>
      <c r="G45" s="23">
        <v>43</v>
      </c>
      <c r="H45" s="24">
        <f t="shared" si="2"/>
        <v>0</v>
      </c>
      <c r="I45" s="24">
        <f t="shared" si="3"/>
        <v>0</v>
      </c>
      <c r="J45" s="25">
        <f t="shared" si="4"/>
        <v>0</v>
      </c>
      <c r="K45" s="26">
        <f t="shared" si="10"/>
        <v>0</v>
      </c>
      <c r="L45" s="26">
        <v>3.6736111111111108E-2</v>
      </c>
      <c r="M45" s="26">
        <f t="shared" si="6"/>
        <v>3.6736111111111108E-2</v>
      </c>
      <c r="N45" s="27">
        <f t="shared" si="9"/>
        <v>2015</v>
      </c>
      <c r="O45" s="28">
        <f t="shared" si="0"/>
        <v>21.555844907407405</v>
      </c>
      <c r="P45" s="28">
        <f t="shared" si="7"/>
        <v>-21.519108796296294</v>
      </c>
      <c r="Q45" s="46">
        <f t="shared" si="8"/>
        <v>0.88166666666666671</v>
      </c>
      <c r="R45" s="44">
        <f t="shared" ca="1" si="1"/>
        <v>30.303030303030308</v>
      </c>
    </row>
    <row r="46" spans="1:18" x14ac:dyDescent="0.2">
      <c r="A46" s="50">
        <v>45</v>
      </c>
      <c r="B46" s="88">
        <v>45</v>
      </c>
      <c r="C46" s="65" t="s">
        <v>60</v>
      </c>
      <c r="D46" s="63"/>
      <c r="E46" s="63">
        <v>2012</v>
      </c>
      <c r="F46" s="63" t="s">
        <v>33</v>
      </c>
      <c r="G46" s="23">
        <v>44</v>
      </c>
      <c r="H46" s="24">
        <f t="shared" si="2"/>
        <v>0</v>
      </c>
      <c r="I46" s="24">
        <f t="shared" si="3"/>
        <v>0</v>
      </c>
      <c r="J46" s="25">
        <f t="shared" si="4"/>
        <v>0</v>
      </c>
      <c r="K46" s="26">
        <f t="shared" si="10"/>
        <v>0</v>
      </c>
      <c r="L46" s="26">
        <v>3.7696759259259256E-2</v>
      </c>
      <c r="M46" s="26">
        <f t="shared" si="6"/>
        <v>3.7696759259259256E-2</v>
      </c>
      <c r="N46" s="27">
        <f t="shared" si="9"/>
        <v>2015</v>
      </c>
      <c r="O46" s="28">
        <f t="shared" si="0"/>
        <v>21.555844907407405</v>
      </c>
      <c r="P46" s="28">
        <f t="shared" si="7"/>
        <v>-21.518148148148146</v>
      </c>
      <c r="Q46" s="46">
        <f t="shared" si="8"/>
        <v>0.90472222222222221</v>
      </c>
      <c r="R46" s="42">
        <f t="shared" ca="1" si="1"/>
        <v>29.173419773095628</v>
      </c>
    </row>
    <row r="47" spans="1:18" x14ac:dyDescent="0.2">
      <c r="A47" s="89">
        <v>46</v>
      </c>
      <c r="B47" s="85">
        <v>46</v>
      </c>
      <c r="C47" s="63" t="s">
        <v>82</v>
      </c>
      <c r="D47" s="63"/>
      <c r="E47" s="63">
        <v>2012</v>
      </c>
      <c r="F47" s="63" t="s">
        <v>76</v>
      </c>
      <c r="G47" s="23">
        <v>45</v>
      </c>
      <c r="H47" s="24">
        <f t="shared" si="2"/>
        <v>0</v>
      </c>
      <c r="I47" s="24">
        <f t="shared" si="3"/>
        <v>0</v>
      </c>
      <c r="J47" s="25">
        <f t="shared" si="4"/>
        <v>0</v>
      </c>
      <c r="K47" s="26">
        <f t="shared" si="10"/>
        <v>0</v>
      </c>
      <c r="L47" s="26">
        <v>3.8935185185185191E-2</v>
      </c>
      <c r="M47" s="26">
        <f t="shared" si="6"/>
        <v>3.8935185185185191E-2</v>
      </c>
      <c r="N47" s="27">
        <f t="shared" si="9"/>
        <v>2015</v>
      </c>
      <c r="O47" s="28">
        <f t="shared" si="0"/>
        <v>21.555844907407405</v>
      </c>
      <c r="P47" s="28">
        <f t="shared" si="7"/>
        <v>-21.51690972222222</v>
      </c>
      <c r="Q47" s="46">
        <f t="shared" si="8"/>
        <v>0.93444444444444441</v>
      </c>
      <c r="R47" s="42">
        <f t="shared" ca="1" si="1"/>
        <v>27.108433734939759</v>
      </c>
    </row>
    <row r="48" spans="1:18" x14ac:dyDescent="0.2">
      <c r="A48" s="54">
        <v>47</v>
      </c>
      <c r="B48" s="87">
        <v>47</v>
      </c>
      <c r="C48" s="63" t="s">
        <v>63</v>
      </c>
      <c r="D48" s="63"/>
      <c r="E48" s="63">
        <v>2011</v>
      </c>
      <c r="F48" s="63" t="s">
        <v>23</v>
      </c>
      <c r="G48" s="23">
        <v>46</v>
      </c>
      <c r="H48" s="24">
        <f t="shared" si="2"/>
        <v>0</v>
      </c>
      <c r="I48" s="24">
        <f t="shared" si="3"/>
        <v>0</v>
      </c>
      <c r="J48" s="25">
        <f t="shared" si="4"/>
        <v>0</v>
      </c>
      <c r="K48" s="26">
        <f t="shared" si="10"/>
        <v>0</v>
      </c>
      <c r="L48" s="26">
        <v>3.9189814814814809E-2</v>
      </c>
      <c r="M48" s="26">
        <f t="shared" si="6"/>
        <v>3.9189814814814809E-2</v>
      </c>
      <c r="N48" s="27">
        <f t="shared" si="9"/>
        <v>2015</v>
      </c>
      <c r="O48" s="28">
        <f t="shared" si="0"/>
        <v>21.555844907407405</v>
      </c>
      <c r="P48" s="28">
        <f t="shared" si="7"/>
        <v>-21.51665509259259</v>
      </c>
      <c r="Q48" s="46">
        <f t="shared" si="8"/>
        <v>0.94055555555555559</v>
      </c>
      <c r="R48" s="42">
        <f t="shared" ca="1" si="1"/>
        <v>28.753993610223645</v>
      </c>
    </row>
    <row r="49" spans="1:18" x14ac:dyDescent="0.2">
      <c r="A49" s="50">
        <v>48</v>
      </c>
      <c r="B49" s="88">
        <v>48</v>
      </c>
      <c r="C49" s="68" t="s">
        <v>90</v>
      </c>
      <c r="D49" s="63"/>
      <c r="E49" s="68" t="s">
        <v>46</v>
      </c>
      <c r="F49" s="63" t="s">
        <v>31</v>
      </c>
      <c r="G49" s="23">
        <v>47</v>
      </c>
      <c r="H49" s="24">
        <f t="shared" si="2"/>
        <v>0</v>
      </c>
      <c r="I49" s="24">
        <f t="shared" si="3"/>
        <v>0</v>
      </c>
      <c r="J49" s="25">
        <f t="shared" si="4"/>
        <v>0</v>
      </c>
      <c r="K49" s="26">
        <f t="shared" si="10"/>
        <v>0</v>
      </c>
      <c r="L49" s="26">
        <v>3.9317129629629625E-2</v>
      </c>
      <c r="M49" s="26">
        <f t="shared" si="6"/>
        <v>3.9317129629629625E-2</v>
      </c>
      <c r="N49" s="27">
        <f t="shared" si="9"/>
        <v>2015</v>
      </c>
      <c r="O49" s="28">
        <f t="shared" si="0"/>
        <v>21.555844907407405</v>
      </c>
      <c r="P49" s="28">
        <f t="shared" si="7"/>
        <v>-21.516527777777775</v>
      </c>
      <c r="Q49" s="46">
        <f t="shared" si="8"/>
        <v>0.94361111111111118</v>
      </c>
      <c r="R49" s="42">
        <f t="shared" ca="1" si="1"/>
        <v>31.195840554592724</v>
      </c>
    </row>
    <row r="50" spans="1:18" x14ac:dyDescent="0.2">
      <c r="A50" s="89">
        <v>49</v>
      </c>
      <c r="B50" s="85">
        <v>49</v>
      </c>
      <c r="C50" s="63" t="s">
        <v>124</v>
      </c>
      <c r="D50" s="63"/>
      <c r="E50" s="63">
        <v>2018</v>
      </c>
      <c r="F50" s="63" t="s">
        <v>31</v>
      </c>
      <c r="G50" s="23">
        <v>48</v>
      </c>
      <c r="H50" s="24">
        <f t="shared" si="2"/>
        <v>0</v>
      </c>
      <c r="I50" s="24">
        <f t="shared" si="3"/>
        <v>0</v>
      </c>
      <c r="J50" s="25">
        <f t="shared" si="4"/>
        <v>0</v>
      </c>
      <c r="K50" s="26">
        <f t="shared" si="10"/>
        <v>0</v>
      </c>
      <c r="L50" s="26">
        <v>4.6724537037037044E-2</v>
      </c>
      <c r="M50" s="26">
        <f t="shared" si="6"/>
        <v>4.6724537037037044E-2</v>
      </c>
      <c r="N50" s="27">
        <f t="shared" si="9"/>
        <v>2015</v>
      </c>
      <c r="O50" s="28">
        <f t="shared" si="0"/>
        <v>21.555844907407405</v>
      </c>
      <c r="P50" s="28">
        <f t="shared" si="7"/>
        <v>-21.509120370370368</v>
      </c>
      <c r="Q50" s="46">
        <f t="shared" si="8"/>
        <v>1.121388888888889</v>
      </c>
      <c r="R50" s="42">
        <f t="shared" ca="1" si="1"/>
        <v>15.557476231633535</v>
      </c>
    </row>
    <row r="51" spans="1:18" x14ac:dyDescent="0.2">
      <c r="A51" s="54">
        <v>50</v>
      </c>
      <c r="B51" s="87">
        <v>50</v>
      </c>
      <c r="C51" s="63" t="s">
        <v>59</v>
      </c>
      <c r="D51" s="63"/>
      <c r="E51" s="63">
        <v>2011</v>
      </c>
      <c r="F51" s="63" t="s">
        <v>31</v>
      </c>
      <c r="G51" s="23">
        <v>49</v>
      </c>
      <c r="H51" s="24">
        <f t="shared" si="2"/>
        <v>0</v>
      </c>
      <c r="I51" s="24">
        <f t="shared" si="3"/>
        <v>0</v>
      </c>
      <c r="J51" s="25">
        <f t="shared" si="4"/>
        <v>0</v>
      </c>
      <c r="K51" s="26">
        <f t="shared" si="10"/>
        <v>0</v>
      </c>
      <c r="L51" s="26">
        <v>3.953703703703703E-2</v>
      </c>
      <c r="M51" s="26">
        <f t="shared" si="6"/>
        <v>3.953703703703703E-2</v>
      </c>
      <c r="N51" s="27">
        <f t="shared" si="9"/>
        <v>2015</v>
      </c>
      <c r="O51" s="28">
        <f t="shared" si="0"/>
        <v>21.555844907407405</v>
      </c>
      <c r="P51" s="28">
        <f t="shared" si="7"/>
        <v>-21.516307870370369</v>
      </c>
      <c r="Q51" s="46">
        <f t="shared" si="8"/>
        <v>0.94888888888888889</v>
      </c>
      <c r="R51" s="42">
        <f t="shared" ca="1" si="1"/>
        <v>37.815126050420169</v>
      </c>
    </row>
    <row r="52" spans="1:18" x14ac:dyDescent="0.2">
      <c r="A52" s="50">
        <v>51</v>
      </c>
      <c r="B52" s="88">
        <v>51</v>
      </c>
      <c r="C52" s="63" t="s">
        <v>106</v>
      </c>
      <c r="D52" s="63"/>
      <c r="E52" s="63">
        <v>2013</v>
      </c>
      <c r="F52" s="63" t="s">
        <v>107</v>
      </c>
      <c r="G52" s="23">
        <v>50</v>
      </c>
      <c r="H52" s="24">
        <f t="shared" si="2"/>
        <v>0</v>
      </c>
      <c r="I52" s="24">
        <f t="shared" si="3"/>
        <v>0</v>
      </c>
      <c r="J52" s="25">
        <f t="shared" si="4"/>
        <v>0</v>
      </c>
      <c r="K52" s="26">
        <f t="shared" si="10"/>
        <v>0</v>
      </c>
      <c r="L52" s="26">
        <v>4.1712962962962959E-2</v>
      </c>
      <c r="M52" s="26">
        <f t="shared" si="6"/>
        <v>4.1712962962962959E-2</v>
      </c>
      <c r="N52" s="27">
        <f t="shared" si="9"/>
        <v>2015</v>
      </c>
      <c r="O52" s="28">
        <f t="shared" si="0"/>
        <v>21.555844907407405</v>
      </c>
      <c r="P52" s="28">
        <f t="shared" si="7"/>
        <v>-21.514131944444443</v>
      </c>
      <c r="Q52" s="46">
        <f t="shared" si="8"/>
        <v>1.0011111111111111</v>
      </c>
      <c r="R52" s="42">
        <f t="shared" ca="1" si="1"/>
        <v>29.80132450331126</v>
      </c>
    </row>
    <row r="53" spans="1:18" x14ac:dyDescent="0.2">
      <c r="A53" s="89">
        <v>52</v>
      </c>
      <c r="B53" s="85">
        <v>52</v>
      </c>
      <c r="C53" s="63" t="s">
        <v>65</v>
      </c>
      <c r="D53" s="63"/>
      <c r="E53" s="63">
        <v>2011</v>
      </c>
      <c r="F53" s="63" t="s">
        <v>23</v>
      </c>
      <c r="G53" s="23">
        <v>51</v>
      </c>
      <c r="H53" s="24">
        <f t="shared" si="2"/>
        <v>0</v>
      </c>
      <c r="I53" s="24">
        <f t="shared" si="3"/>
        <v>0</v>
      </c>
      <c r="J53" s="25">
        <f t="shared" si="4"/>
        <v>0</v>
      </c>
      <c r="K53" s="26">
        <f t="shared" si="10"/>
        <v>0</v>
      </c>
      <c r="L53" s="26">
        <v>4.1886574074074069E-2</v>
      </c>
      <c r="M53" s="26">
        <f t="shared" si="6"/>
        <v>4.1886574074074069E-2</v>
      </c>
      <c r="N53" s="27">
        <f t="shared" si="9"/>
        <v>2015</v>
      </c>
      <c r="O53" s="28">
        <f t="shared" si="0"/>
        <v>21.555844907407405</v>
      </c>
      <c r="P53" s="28">
        <f t="shared" si="7"/>
        <v>-21.513958333333331</v>
      </c>
      <c r="Q53" s="46">
        <f t="shared" si="8"/>
        <v>1.0052777777777777</v>
      </c>
      <c r="R53" s="42">
        <f t="shared" ca="1" si="1"/>
        <v>32.200357781753134</v>
      </c>
    </row>
    <row r="54" spans="1:18" x14ac:dyDescent="0.2">
      <c r="A54" s="54">
        <v>53</v>
      </c>
      <c r="B54" s="87">
        <v>53</v>
      </c>
      <c r="C54" s="63" t="s">
        <v>96</v>
      </c>
      <c r="D54" s="63"/>
      <c r="E54" s="63">
        <v>2012</v>
      </c>
      <c r="F54" s="63" t="s">
        <v>85</v>
      </c>
      <c r="G54" s="23">
        <v>52</v>
      </c>
      <c r="H54" s="24">
        <f t="shared" si="2"/>
        <v>0</v>
      </c>
      <c r="I54" s="24">
        <f t="shared" si="3"/>
        <v>0</v>
      </c>
      <c r="J54" s="25">
        <f t="shared" si="4"/>
        <v>0</v>
      </c>
      <c r="K54" s="26">
        <f t="shared" si="10"/>
        <v>0</v>
      </c>
      <c r="L54" s="26">
        <v>4.5000000000000005E-2</v>
      </c>
      <c r="M54" s="26">
        <f t="shared" si="6"/>
        <v>4.5000000000000005E-2</v>
      </c>
      <c r="N54" s="27">
        <f t="shared" si="9"/>
        <v>2015</v>
      </c>
      <c r="O54" s="28">
        <f t="shared" si="0"/>
        <v>21.555844907407405</v>
      </c>
      <c r="P54" s="28">
        <f t="shared" si="7"/>
        <v>-21.510844907407403</v>
      </c>
      <c r="Q54" s="46">
        <f t="shared" si="8"/>
        <v>1.08</v>
      </c>
      <c r="R54" s="42">
        <f t="shared" ca="1" si="1"/>
        <v>23.4375</v>
      </c>
    </row>
    <row r="55" spans="1:18" x14ac:dyDescent="0.2">
      <c r="A55" s="50">
        <v>54</v>
      </c>
      <c r="B55" s="88">
        <v>54</v>
      </c>
      <c r="C55" s="63" t="s">
        <v>66</v>
      </c>
      <c r="D55" s="63"/>
      <c r="E55" s="63">
        <v>2011</v>
      </c>
      <c r="F55" s="63" t="s">
        <v>23</v>
      </c>
      <c r="G55" s="23">
        <v>53</v>
      </c>
      <c r="H55" s="24">
        <f t="shared" si="2"/>
        <v>0</v>
      </c>
      <c r="I55" s="24">
        <f t="shared" si="3"/>
        <v>0</v>
      </c>
      <c r="J55" s="25">
        <f t="shared" si="4"/>
        <v>0</v>
      </c>
      <c r="K55" s="26">
        <f t="shared" si="10"/>
        <v>0</v>
      </c>
      <c r="L55" s="26">
        <v>4.3321759259259261E-2</v>
      </c>
      <c r="M55" s="26">
        <f t="shared" si="6"/>
        <v>4.3321759259259261E-2</v>
      </c>
      <c r="N55" s="27">
        <f t="shared" si="9"/>
        <v>2015</v>
      </c>
      <c r="O55" s="28">
        <f t="shared" si="0"/>
        <v>21.555844907407405</v>
      </c>
      <c r="P55" s="28">
        <f t="shared" si="7"/>
        <v>-21.512523148148144</v>
      </c>
      <c r="Q55" s="46">
        <f t="shared" si="8"/>
        <v>1.0397222222222224</v>
      </c>
      <c r="R55" s="42">
        <f t="shared" ca="1" si="1"/>
        <v>31.97158081705151</v>
      </c>
    </row>
    <row r="56" spans="1:18" x14ac:dyDescent="0.2">
      <c r="A56" s="89">
        <v>55</v>
      </c>
      <c r="B56" s="85">
        <v>55</v>
      </c>
      <c r="C56" s="63" t="s">
        <v>101</v>
      </c>
      <c r="D56" s="63"/>
      <c r="E56" s="63">
        <v>2013</v>
      </c>
      <c r="F56" s="63" t="s">
        <v>100</v>
      </c>
      <c r="G56" s="23">
        <v>54</v>
      </c>
      <c r="H56" s="24">
        <f t="shared" si="2"/>
        <v>0</v>
      </c>
      <c r="I56" s="24">
        <f t="shared" si="3"/>
        <v>0</v>
      </c>
      <c r="J56" s="25">
        <f t="shared" si="4"/>
        <v>0</v>
      </c>
      <c r="K56" s="26">
        <f t="shared" si="10"/>
        <v>0</v>
      </c>
      <c r="L56" s="26"/>
      <c r="M56" s="26">
        <f t="shared" si="6"/>
        <v>0</v>
      </c>
      <c r="N56" s="27">
        <f t="shared" si="9"/>
        <v>2015</v>
      </c>
      <c r="O56" s="28">
        <f t="shared" si="0"/>
        <v>21.555844907407405</v>
      </c>
      <c r="P56" s="28">
        <f t="shared" si="7"/>
        <v>-21.555844907407405</v>
      </c>
      <c r="Q56" s="46">
        <f t="shared" si="8"/>
        <v>0</v>
      </c>
      <c r="R56" s="42" t="e">
        <f t="shared" ca="1" si="1"/>
        <v>#NUM!</v>
      </c>
    </row>
    <row r="57" spans="1:18" x14ac:dyDescent="0.2">
      <c r="A57" s="54">
        <v>56</v>
      </c>
      <c r="B57" s="87">
        <v>56</v>
      </c>
      <c r="C57" s="63" t="s">
        <v>117</v>
      </c>
      <c r="D57" s="63"/>
      <c r="E57" s="63">
        <v>2014</v>
      </c>
      <c r="F57" s="63" t="s">
        <v>24</v>
      </c>
      <c r="G57" s="23">
        <v>55</v>
      </c>
      <c r="H57" s="24">
        <f t="shared" si="2"/>
        <v>0</v>
      </c>
      <c r="I57" s="24">
        <f t="shared" si="3"/>
        <v>0</v>
      </c>
      <c r="J57" s="25">
        <f t="shared" si="4"/>
        <v>0</v>
      </c>
      <c r="K57" s="26">
        <f t="shared" si="10"/>
        <v>0</v>
      </c>
      <c r="L57" s="26">
        <v>4.6446759259259257E-2</v>
      </c>
      <c r="M57" s="26">
        <f t="shared" si="6"/>
        <v>4.6446759259259257E-2</v>
      </c>
      <c r="N57" s="27">
        <f t="shared" si="9"/>
        <v>2015</v>
      </c>
      <c r="O57" s="28">
        <f t="shared" si="0"/>
        <v>21.555844907407405</v>
      </c>
      <c r="P57" s="28">
        <f t="shared" si="7"/>
        <v>-21.509398148148147</v>
      </c>
      <c r="Q57" s="46">
        <f t="shared" si="8"/>
        <v>1.1147222222222224</v>
      </c>
      <c r="R57" s="42">
        <f t="shared" ca="1" si="1"/>
        <v>25.245441795231418</v>
      </c>
    </row>
    <row r="58" spans="1:18" x14ac:dyDescent="0.2">
      <c r="A58" s="50">
        <v>57</v>
      </c>
      <c r="B58" s="88">
        <v>57</v>
      </c>
      <c r="C58" s="63" t="s">
        <v>91</v>
      </c>
      <c r="D58" s="63"/>
      <c r="E58" s="63">
        <v>2011</v>
      </c>
      <c r="F58" s="63" t="s">
        <v>85</v>
      </c>
      <c r="G58" s="23">
        <v>56</v>
      </c>
      <c r="H58" s="24">
        <f t="shared" si="2"/>
        <v>0</v>
      </c>
      <c r="I58" s="24">
        <f t="shared" si="3"/>
        <v>0</v>
      </c>
      <c r="J58" s="25">
        <f t="shared" si="4"/>
        <v>0</v>
      </c>
      <c r="K58" s="26">
        <f t="shared" si="10"/>
        <v>0</v>
      </c>
      <c r="L58" s="26">
        <v>4.6493055555555551E-2</v>
      </c>
      <c r="M58" s="26">
        <f t="shared" si="6"/>
        <v>4.6493055555555551E-2</v>
      </c>
      <c r="N58" s="27">
        <f t="shared" si="9"/>
        <v>2015</v>
      </c>
      <c r="O58" s="28">
        <f t="shared" si="0"/>
        <v>21.555844907407405</v>
      </c>
      <c r="P58" s="28">
        <f t="shared" si="7"/>
        <v>-21.50935185185185</v>
      </c>
      <c r="Q58" s="46">
        <f t="shared" si="8"/>
        <v>1.1158333333333335</v>
      </c>
      <c r="R58" s="42">
        <f t="shared" ca="1" si="1"/>
        <v>27.397260273972602</v>
      </c>
    </row>
    <row r="59" spans="1:18" x14ac:dyDescent="0.2">
      <c r="A59" s="89">
        <v>58</v>
      </c>
      <c r="B59" s="85">
        <v>58</v>
      </c>
      <c r="C59" s="63" t="s">
        <v>68</v>
      </c>
      <c r="D59" s="63"/>
      <c r="E59" s="63">
        <v>2011</v>
      </c>
      <c r="F59" s="63" t="s">
        <v>30</v>
      </c>
      <c r="G59" s="23">
        <v>57</v>
      </c>
      <c r="H59" s="24">
        <f t="shared" si="2"/>
        <v>0</v>
      </c>
      <c r="I59" s="24">
        <f t="shared" si="3"/>
        <v>0</v>
      </c>
      <c r="J59" s="25">
        <f t="shared" si="4"/>
        <v>0</v>
      </c>
      <c r="K59" s="26">
        <f t="shared" si="10"/>
        <v>0</v>
      </c>
      <c r="L59" s="26">
        <v>4.6469907407407411E-2</v>
      </c>
      <c r="M59" s="26">
        <f t="shared" si="6"/>
        <v>4.6469907407407411E-2</v>
      </c>
      <c r="N59" s="27">
        <f t="shared" si="9"/>
        <v>2015</v>
      </c>
      <c r="O59" s="28">
        <f t="shared" si="0"/>
        <v>21.555844907407405</v>
      </c>
      <c r="P59" s="28">
        <f t="shared" si="7"/>
        <v>-21.509374999999999</v>
      </c>
      <c r="Q59" s="46">
        <f t="shared" si="8"/>
        <v>1.1152777777777778</v>
      </c>
      <c r="R59" s="42">
        <f t="shared" ca="1" si="1"/>
        <v>30.252100840336134</v>
      </c>
    </row>
    <row r="60" spans="1:18" x14ac:dyDescent="0.2">
      <c r="A60" s="54">
        <v>59</v>
      </c>
      <c r="B60" s="87">
        <v>59</v>
      </c>
      <c r="C60" s="63" t="s">
        <v>102</v>
      </c>
      <c r="D60" s="63"/>
      <c r="E60" s="63">
        <v>2012</v>
      </c>
      <c r="F60" s="63" t="s">
        <v>85</v>
      </c>
      <c r="G60" s="23">
        <v>58</v>
      </c>
      <c r="H60" s="24">
        <f t="shared" si="2"/>
        <v>0</v>
      </c>
      <c r="I60" s="24">
        <f t="shared" si="3"/>
        <v>0</v>
      </c>
      <c r="J60" s="25">
        <f t="shared" si="4"/>
        <v>0</v>
      </c>
      <c r="K60" s="26">
        <f t="shared" si="10"/>
        <v>0</v>
      </c>
      <c r="L60" s="26">
        <v>4.8275462962962958E-2</v>
      </c>
      <c r="M60" s="26">
        <f t="shared" si="6"/>
        <v>4.8275462962962958E-2</v>
      </c>
      <c r="N60" s="27">
        <f t="shared" si="9"/>
        <v>2015</v>
      </c>
      <c r="O60" s="28">
        <f t="shared" si="0"/>
        <v>21.555844907407405</v>
      </c>
      <c r="P60" s="28">
        <f t="shared" si="7"/>
        <v>-21.507569444444442</v>
      </c>
      <c r="Q60" s="46">
        <f t="shared" si="8"/>
        <v>1.158611111111111</v>
      </c>
      <c r="R60" s="42">
        <f t="shared" ca="1" si="1"/>
        <v>26.049204052098411</v>
      </c>
    </row>
    <row r="61" spans="1:18" x14ac:dyDescent="0.2">
      <c r="A61" s="50">
        <v>60</v>
      </c>
      <c r="B61" s="88">
        <v>60</v>
      </c>
      <c r="C61" s="63" t="s">
        <v>69</v>
      </c>
      <c r="D61" s="63"/>
      <c r="E61" s="63">
        <v>2011</v>
      </c>
      <c r="F61" s="63" t="s">
        <v>70</v>
      </c>
      <c r="G61" s="23">
        <v>59</v>
      </c>
      <c r="H61" s="24">
        <f t="shared" si="2"/>
        <v>0</v>
      </c>
      <c r="I61" s="24">
        <f t="shared" si="3"/>
        <v>0</v>
      </c>
      <c r="J61" s="25">
        <f t="shared" si="4"/>
        <v>0</v>
      </c>
      <c r="K61" s="26">
        <f t="shared" si="10"/>
        <v>0</v>
      </c>
      <c r="L61" s="26">
        <v>4.6238425925925926E-2</v>
      </c>
      <c r="M61" s="26">
        <f t="shared" si="6"/>
        <v>4.6238425925925926E-2</v>
      </c>
      <c r="N61" s="27">
        <f t="shared" si="9"/>
        <v>2015</v>
      </c>
      <c r="O61" s="28">
        <f t="shared" si="0"/>
        <v>21.555844907407405</v>
      </c>
      <c r="P61" s="28">
        <f t="shared" si="7"/>
        <v>-21.50960648148148</v>
      </c>
      <c r="Q61" s="46">
        <f t="shared" si="8"/>
        <v>1.1097222222222223</v>
      </c>
      <c r="R61" s="42">
        <f t="shared" ca="1" si="1"/>
        <v>39.560439560439562</v>
      </c>
    </row>
    <row r="62" spans="1:18" x14ac:dyDescent="0.2">
      <c r="A62" s="89">
        <v>61</v>
      </c>
      <c r="B62" s="85">
        <v>61</v>
      </c>
      <c r="C62" s="63" t="s">
        <v>103</v>
      </c>
      <c r="D62" s="63"/>
      <c r="E62" s="63">
        <v>2011</v>
      </c>
      <c r="F62" s="63" t="s">
        <v>85</v>
      </c>
      <c r="G62" s="23">
        <v>60</v>
      </c>
      <c r="H62" s="24">
        <f t="shared" si="2"/>
        <v>0</v>
      </c>
      <c r="I62" s="24">
        <f t="shared" si="3"/>
        <v>0</v>
      </c>
      <c r="J62" s="25">
        <f t="shared" si="4"/>
        <v>0</v>
      </c>
      <c r="K62" s="74">
        <f t="shared" si="10"/>
        <v>0</v>
      </c>
      <c r="L62" s="26">
        <v>4.8275462962962958E-2</v>
      </c>
      <c r="M62" s="26">
        <f t="shared" si="6"/>
        <v>4.8275462962962958E-2</v>
      </c>
      <c r="N62" s="27">
        <f t="shared" si="9"/>
        <v>2015</v>
      </c>
      <c r="O62" s="28">
        <f t="shared" si="0"/>
        <v>21.555844907407405</v>
      </c>
      <c r="P62" s="28">
        <f t="shared" si="7"/>
        <v>-21.507569444444442</v>
      </c>
      <c r="Q62" s="46">
        <f t="shared" si="8"/>
        <v>1.158611111111111</v>
      </c>
      <c r="R62" s="42">
        <f t="shared" ca="1" si="1"/>
        <v>31.523642732049041</v>
      </c>
    </row>
    <row r="63" spans="1:18" x14ac:dyDescent="0.2">
      <c r="A63" s="54">
        <v>62</v>
      </c>
      <c r="B63" s="87">
        <v>62</v>
      </c>
      <c r="C63" s="63" t="s">
        <v>71</v>
      </c>
      <c r="D63" s="63"/>
      <c r="E63" s="63" t="s">
        <v>72</v>
      </c>
      <c r="F63" s="63" t="s">
        <v>37</v>
      </c>
      <c r="G63" s="23">
        <v>61</v>
      </c>
      <c r="H63" s="24">
        <f t="shared" si="2"/>
        <v>0</v>
      </c>
      <c r="I63" s="24">
        <f t="shared" si="3"/>
        <v>0</v>
      </c>
      <c r="J63" s="25">
        <f t="shared" si="4"/>
        <v>0</v>
      </c>
      <c r="K63" s="26">
        <f t="shared" si="10"/>
        <v>0</v>
      </c>
      <c r="L63" s="26">
        <v>5.167824074074074E-2</v>
      </c>
      <c r="M63" s="26">
        <f t="shared" si="6"/>
        <v>5.167824074074074E-2</v>
      </c>
      <c r="N63" s="27">
        <f t="shared" si="9"/>
        <v>2015</v>
      </c>
      <c r="O63" s="28">
        <f t="shared" si="0"/>
        <v>21.555844907407405</v>
      </c>
      <c r="P63" s="28">
        <f t="shared" si="7"/>
        <v>-21.504166666666663</v>
      </c>
      <c r="Q63" s="46">
        <f t="shared" si="8"/>
        <v>1.2402777777777778</v>
      </c>
      <c r="R63" s="42">
        <f t="shared" ca="1" si="1"/>
        <v>22.360248447204967</v>
      </c>
    </row>
    <row r="64" spans="1:18" x14ac:dyDescent="0.2">
      <c r="A64" s="50">
        <v>63</v>
      </c>
      <c r="B64" s="88">
        <v>63</v>
      </c>
      <c r="C64" s="63" t="s">
        <v>114</v>
      </c>
      <c r="D64" s="63"/>
      <c r="E64" s="63">
        <v>2013</v>
      </c>
      <c r="F64" s="63" t="s">
        <v>31</v>
      </c>
      <c r="G64" s="23">
        <v>62</v>
      </c>
      <c r="H64" s="24">
        <f t="shared" si="2"/>
        <v>0</v>
      </c>
      <c r="I64" s="24">
        <f t="shared" si="3"/>
        <v>0</v>
      </c>
      <c r="J64" s="25">
        <f t="shared" si="4"/>
        <v>0</v>
      </c>
      <c r="K64" s="26">
        <f t="shared" si="10"/>
        <v>0</v>
      </c>
      <c r="L64" s="26">
        <v>4.8622685185185179E-2</v>
      </c>
      <c r="M64" s="26">
        <f t="shared" si="6"/>
        <v>4.8622685185185179E-2</v>
      </c>
      <c r="N64" s="27">
        <f t="shared" si="9"/>
        <v>2015</v>
      </c>
      <c r="O64" s="28">
        <f t="shared" si="0"/>
        <v>21.555844907407405</v>
      </c>
      <c r="P64" s="28">
        <f t="shared" si="7"/>
        <v>-21.507222222222218</v>
      </c>
      <c r="Q64" s="46">
        <f t="shared" si="8"/>
        <v>1.1669444444444446</v>
      </c>
      <c r="R64" s="42">
        <f t="shared" ca="1" si="1"/>
        <v>37.422037422037427</v>
      </c>
    </row>
    <row r="65" spans="1:18" x14ac:dyDescent="0.2">
      <c r="A65" s="89">
        <v>64</v>
      </c>
      <c r="B65" s="85">
        <v>64</v>
      </c>
      <c r="C65" s="69" t="s">
        <v>73</v>
      </c>
      <c r="D65" s="63"/>
      <c r="E65" s="68">
        <v>2012</v>
      </c>
      <c r="F65" s="63" t="s">
        <v>23</v>
      </c>
      <c r="G65" s="23">
        <v>63</v>
      </c>
      <c r="H65" s="24">
        <f t="shared" si="2"/>
        <v>0</v>
      </c>
      <c r="I65" s="24">
        <f t="shared" si="3"/>
        <v>0</v>
      </c>
      <c r="J65" s="25">
        <f t="shared" si="4"/>
        <v>0</v>
      </c>
      <c r="K65" s="26">
        <f t="shared" si="10"/>
        <v>0</v>
      </c>
      <c r="L65" s="26">
        <v>5.1064814814814813E-2</v>
      </c>
      <c r="M65" s="26">
        <f t="shared" si="6"/>
        <v>5.1064814814814813E-2</v>
      </c>
      <c r="N65" s="27">
        <f t="shared" si="9"/>
        <v>2015</v>
      </c>
      <c r="O65" s="28">
        <f t="shared" si="0"/>
        <v>21.555844907407405</v>
      </c>
      <c r="P65" s="28">
        <f t="shared" si="7"/>
        <v>-21.50478009259259</v>
      </c>
      <c r="Q65" s="46">
        <f t="shared" si="8"/>
        <v>1.2255555555555557</v>
      </c>
      <c r="R65" s="42">
        <f t="shared" ca="1" si="1"/>
        <v>28.481012658227851</v>
      </c>
    </row>
    <row r="66" spans="1:18" x14ac:dyDescent="0.2">
      <c r="A66" s="54">
        <v>65</v>
      </c>
      <c r="B66" s="87">
        <v>65</v>
      </c>
      <c r="C66" s="63" t="s">
        <v>121</v>
      </c>
      <c r="D66" s="63"/>
      <c r="E66" s="63">
        <v>2013</v>
      </c>
      <c r="F66" s="63" t="s">
        <v>81</v>
      </c>
      <c r="G66" s="23">
        <v>64</v>
      </c>
      <c r="H66" s="24">
        <f t="shared" si="2"/>
        <v>0</v>
      </c>
      <c r="I66" s="24">
        <f t="shared" si="3"/>
        <v>0</v>
      </c>
      <c r="J66" s="25">
        <f t="shared" si="4"/>
        <v>0</v>
      </c>
      <c r="K66" s="26">
        <f t="shared" si="10"/>
        <v>0</v>
      </c>
      <c r="L66" s="26"/>
      <c r="M66" s="26">
        <f t="shared" si="6"/>
        <v>0</v>
      </c>
      <c r="N66" s="27">
        <f t="shared" si="9"/>
        <v>2015</v>
      </c>
      <c r="O66" s="28">
        <f t="shared" ref="O66:O81" si="11">IF(N66&gt;40,(N66-40)*$L$6,0)</f>
        <v>21.555844907407405</v>
      </c>
      <c r="P66" s="28">
        <f t="shared" si="7"/>
        <v>-21.555844907407405</v>
      </c>
      <c r="Q66" s="46">
        <f t="shared" si="8"/>
        <v>0</v>
      </c>
      <c r="R66" s="42" t="e">
        <f t="shared" ref="R66:R81" ca="1" si="12">$R$7/Q66</f>
        <v>#NUM!</v>
      </c>
    </row>
    <row r="67" spans="1:18" x14ac:dyDescent="0.2">
      <c r="A67" s="50">
        <v>66</v>
      </c>
      <c r="B67" s="88">
        <v>66</v>
      </c>
      <c r="C67" s="63" t="s">
        <v>74</v>
      </c>
      <c r="D67" s="63"/>
      <c r="E67" s="63">
        <v>2012</v>
      </c>
      <c r="F67" s="63" t="s">
        <v>37</v>
      </c>
      <c r="G67" s="23">
        <v>65</v>
      </c>
      <c r="H67" s="24">
        <f t="shared" ref="H67:H81" si="13">(INT(($D$7/10000))+((INT(($D$7/10000)*100)-(INT(($D$7/10000)))*100)/60)+(((($D$7/10000)*10000)-(INT(($D$7/10000)*100)*100))/3600))*G67</f>
        <v>0</v>
      </c>
      <c r="I67" s="24">
        <f t="shared" ref="I67:I81" si="14">INT(($D$6/10000))+((INT(($D$6/10000)*100)-(INT(($D$6/10000)))*100)/60)+(((($D$6/10000)*10000)-(INT(($D$6/10000)*100)*100))/3600)</f>
        <v>0</v>
      </c>
      <c r="J67" s="25">
        <f t="shared" ref="J67:J81" si="15">I67+H67</f>
        <v>0</v>
      </c>
      <c r="K67" s="26">
        <f t="shared" si="10"/>
        <v>0</v>
      </c>
      <c r="L67" s="26">
        <v>5.4317129629629625E-2</v>
      </c>
      <c r="M67" s="26">
        <f t="shared" ref="M67:M81" si="16">L67-K67</f>
        <v>5.4317129629629625E-2</v>
      </c>
      <c r="N67" s="27">
        <f t="shared" si="9"/>
        <v>2015</v>
      </c>
      <c r="O67" s="28">
        <f t="shared" si="11"/>
        <v>21.555844907407405</v>
      </c>
      <c r="P67" s="28">
        <f t="shared" ref="P67:P81" si="17">IF(N67&gt;40,M67-O67,M67)</f>
        <v>-21.501527777777774</v>
      </c>
      <c r="Q67" s="46">
        <f t="shared" ref="Q67:Q81" si="18">(HOUR(M67)+(MINUTE(M67)/60)+(SECOND(M67)/3600))</f>
        <v>1.3036111111111111</v>
      </c>
      <c r="R67" s="42">
        <f t="shared" ca="1" si="12"/>
        <v>22.698612862547286</v>
      </c>
    </row>
    <row r="68" spans="1:18" x14ac:dyDescent="0.2">
      <c r="A68" s="89">
        <v>67</v>
      </c>
      <c r="B68" s="85">
        <v>67</v>
      </c>
      <c r="C68" s="63" t="s">
        <v>110</v>
      </c>
      <c r="D68" s="63"/>
      <c r="E68" s="63">
        <v>2013</v>
      </c>
      <c r="F68" s="63" t="s">
        <v>111</v>
      </c>
      <c r="G68" s="23">
        <v>66</v>
      </c>
      <c r="H68" s="24">
        <f t="shared" si="13"/>
        <v>0</v>
      </c>
      <c r="I68" s="24">
        <f t="shared" si="14"/>
        <v>0</v>
      </c>
      <c r="J68" s="25">
        <f t="shared" si="15"/>
        <v>0</v>
      </c>
      <c r="K68" s="26">
        <f t="shared" si="10"/>
        <v>0</v>
      </c>
      <c r="L68" s="26"/>
      <c r="M68" s="26">
        <f t="shared" si="16"/>
        <v>0</v>
      </c>
      <c r="N68" s="27">
        <f t="shared" ref="N68:N81" si="19">2015-D68</f>
        <v>2015</v>
      </c>
      <c r="O68" s="28">
        <f t="shared" si="11"/>
        <v>21.555844907407405</v>
      </c>
      <c r="P68" s="28">
        <f t="shared" si="17"/>
        <v>-21.555844907407405</v>
      </c>
      <c r="Q68" s="46">
        <f t="shared" si="18"/>
        <v>0</v>
      </c>
      <c r="R68" s="42" t="e">
        <f t="shared" ca="1" si="12"/>
        <v>#NUM!</v>
      </c>
    </row>
    <row r="69" spans="1:18" x14ac:dyDescent="0.2">
      <c r="A69" s="54">
        <v>68</v>
      </c>
      <c r="B69" s="87">
        <v>68</v>
      </c>
      <c r="C69" s="63" t="s">
        <v>75</v>
      </c>
      <c r="D69" s="63"/>
      <c r="E69" s="63">
        <v>2012</v>
      </c>
      <c r="F69" s="63" t="s">
        <v>76</v>
      </c>
      <c r="G69" s="23">
        <v>67</v>
      </c>
      <c r="H69" s="24">
        <f t="shared" si="13"/>
        <v>0</v>
      </c>
      <c r="I69" s="24">
        <f t="shared" si="14"/>
        <v>0</v>
      </c>
      <c r="J69" s="25">
        <f t="shared" si="15"/>
        <v>0</v>
      </c>
      <c r="K69" s="26">
        <f t="shared" si="10"/>
        <v>0</v>
      </c>
      <c r="L69" s="26">
        <v>5.2916666666666667E-2</v>
      </c>
      <c r="M69" s="26">
        <f t="shared" si="16"/>
        <v>5.2916666666666667E-2</v>
      </c>
      <c r="N69" s="27">
        <f t="shared" si="19"/>
        <v>2015</v>
      </c>
      <c r="O69" s="28">
        <f t="shared" si="11"/>
        <v>21.555844907407405</v>
      </c>
      <c r="P69" s="28">
        <f t="shared" si="17"/>
        <v>-21.502928240740736</v>
      </c>
      <c r="Q69" s="46">
        <f t="shared" si="18"/>
        <v>1.27</v>
      </c>
      <c r="R69" s="42">
        <f t="shared" ca="1" si="12"/>
        <v>32.608695652173914</v>
      </c>
    </row>
    <row r="70" spans="1:18" x14ac:dyDescent="0.2">
      <c r="A70" s="50">
        <v>69</v>
      </c>
      <c r="B70" s="88">
        <v>69</v>
      </c>
      <c r="C70" s="63" t="s">
        <v>115</v>
      </c>
      <c r="D70" s="63"/>
      <c r="E70" s="73">
        <v>2012</v>
      </c>
      <c r="F70" s="63" t="s">
        <v>116</v>
      </c>
      <c r="G70" s="23">
        <v>68</v>
      </c>
      <c r="H70" s="24">
        <f t="shared" si="13"/>
        <v>0</v>
      </c>
      <c r="I70" s="24">
        <f t="shared" si="14"/>
        <v>0</v>
      </c>
      <c r="J70" s="25">
        <f t="shared" si="15"/>
        <v>0</v>
      </c>
      <c r="K70" s="26">
        <f t="shared" si="10"/>
        <v>0</v>
      </c>
      <c r="L70" s="26">
        <v>5.5543981481481486E-2</v>
      </c>
      <c r="M70" s="26">
        <f t="shared" si="16"/>
        <v>5.5543981481481486E-2</v>
      </c>
      <c r="N70" s="27">
        <f t="shared" si="19"/>
        <v>2015</v>
      </c>
      <c r="O70" s="28">
        <f t="shared" si="11"/>
        <v>21.555844907407405</v>
      </c>
      <c r="P70" s="28">
        <f t="shared" si="17"/>
        <v>-21.500300925925924</v>
      </c>
      <c r="Q70" s="46">
        <f t="shared" si="18"/>
        <v>1.3330555555555554</v>
      </c>
      <c r="R70" s="42">
        <f t="shared" ca="1" si="12"/>
        <v>25.034770514603618</v>
      </c>
    </row>
    <row r="71" spans="1:18" x14ac:dyDescent="0.2">
      <c r="A71" s="89">
        <v>70</v>
      </c>
      <c r="B71" s="85">
        <v>70</v>
      </c>
      <c r="C71" s="63" t="s">
        <v>122</v>
      </c>
      <c r="D71" s="63"/>
      <c r="E71" s="63">
        <v>2013</v>
      </c>
      <c r="F71" s="63" t="s">
        <v>33</v>
      </c>
      <c r="G71" s="23">
        <v>69</v>
      </c>
      <c r="H71" s="24">
        <f t="shared" si="13"/>
        <v>0</v>
      </c>
      <c r="I71" s="24">
        <f t="shared" si="14"/>
        <v>0</v>
      </c>
      <c r="J71" s="25">
        <f t="shared" si="15"/>
        <v>0</v>
      </c>
      <c r="K71" s="26">
        <f t="shared" si="10"/>
        <v>0</v>
      </c>
      <c r="L71" s="26">
        <v>5.5023148148148147E-2</v>
      </c>
      <c r="M71" s="26">
        <f t="shared" si="16"/>
        <v>5.5023148148148147E-2</v>
      </c>
      <c r="N71" s="27">
        <f t="shared" si="19"/>
        <v>2015</v>
      </c>
      <c r="O71" s="28">
        <f t="shared" si="11"/>
        <v>21.555844907407405</v>
      </c>
      <c r="P71" s="28">
        <f t="shared" si="17"/>
        <v>-21.500821759259257</v>
      </c>
      <c r="Q71" s="46">
        <f t="shared" si="18"/>
        <v>1.3205555555555555</v>
      </c>
      <c r="R71" s="42">
        <f t="shared" ca="1" si="12"/>
        <v>29.31596091205212</v>
      </c>
    </row>
    <row r="72" spans="1:18" x14ac:dyDescent="0.2">
      <c r="A72" s="54">
        <v>71</v>
      </c>
      <c r="B72" s="87">
        <v>71</v>
      </c>
      <c r="C72" s="63" t="s">
        <v>109</v>
      </c>
      <c r="D72" s="63"/>
      <c r="E72" s="63">
        <v>2012</v>
      </c>
      <c r="F72" s="63" t="s">
        <v>30</v>
      </c>
      <c r="G72" s="23">
        <v>70</v>
      </c>
      <c r="H72" s="24">
        <f t="shared" si="13"/>
        <v>0</v>
      </c>
      <c r="I72" s="24">
        <f t="shared" si="14"/>
        <v>0</v>
      </c>
      <c r="J72" s="25">
        <f t="shared" si="15"/>
        <v>0</v>
      </c>
      <c r="K72" s="26">
        <f t="shared" si="10"/>
        <v>0</v>
      </c>
      <c r="L72" s="26">
        <v>5.5023148148148147E-2</v>
      </c>
      <c r="M72" s="26">
        <f t="shared" si="16"/>
        <v>5.5023148148148147E-2</v>
      </c>
      <c r="N72" s="27">
        <f t="shared" si="19"/>
        <v>2015</v>
      </c>
      <c r="O72" s="28">
        <f t="shared" si="11"/>
        <v>21.555844907407405</v>
      </c>
      <c r="P72" s="28">
        <f t="shared" si="17"/>
        <v>-21.500821759259257</v>
      </c>
      <c r="Q72" s="46">
        <f t="shared" si="18"/>
        <v>1.3205555555555555</v>
      </c>
      <c r="R72" s="42">
        <f t="shared" ca="1" si="12"/>
        <v>32.490974729241877</v>
      </c>
    </row>
    <row r="73" spans="1:18" x14ac:dyDescent="0.2">
      <c r="A73" s="50">
        <v>72</v>
      </c>
      <c r="B73" s="88">
        <v>72</v>
      </c>
      <c r="C73" s="63" t="s">
        <v>112</v>
      </c>
      <c r="D73" s="63"/>
      <c r="E73" s="63">
        <v>2012</v>
      </c>
      <c r="F73" s="63" t="s">
        <v>76</v>
      </c>
      <c r="G73" s="23">
        <v>71</v>
      </c>
      <c r="H73" s="24">
        <f t="shared" si="13"/>
        <v>0</v>
      </c>
      <c r="I73" s="24">
        <f t="shared" si="14"/>
        <v>0</v>
      </c>
      <c r="J73" s="25">
        <f t="shared" si="15"/>
        <v>0</v>
      </c>
      <c r="K73" s="26">
        <f t="shared" si="10"/>
        <v>0</v>
      </c>
      <c r="L73" s="26">
        <v>5.5694444444444442E-2</v>
      </c>
      <c r="M73" s="26">
        <f t="shared" si="16"/>
        <v>5.5694444444444442E-2</v>
      </c>
      <c r="N73" s="27">
        <f t="shared" si="19"/>
        <v>2015</v>
      </c>
      <c r="O73" s="28">
        <f t="shared" si="11"/>
        <v>21.555844907407405</v>
      </c>
      <c r="P73" s="28">
        <f t="shared" si="17"/>
        <v>-21.50015046296296</v>
      </c>
      <c r="Q73" s="46">
        <f t="shared" si="18"/>
        <v>1.3366666666666667</v>
      </c>
      <c r="R73" s="42">
        <f t="shared" ca="1" si="12"/>
        <v>32.608695652173914</v>
      </c>
    </row>
    <row r="74" spans="1:18" x14ac:dyDescent="0.2">
      <c r="A74" s="89">
        <v>73</v>
      </c>
      <c r="B74" s="85">
        <v>73</v>
      </c>
      <c r="C74" s="63" t="s">
        <v>118</v>
      </c>
      <c r="D74" s="63"/>
      <c r="E74" s="63">
        <v>2011</v>
      </c>
      <c r="F74" s="63" t="s">
        <v>30</v>
      </c>
      <c r="G74" s="23">
        <v>72</v>
      </c>
      <c r="H74" s="24">
        <f t="shared" si="13"/>
        <v>0</v>
      </c>
      <c r="I74" s="24">
        <f t="shared" si="14"/>
        <v>0</v>
      </c>
      <c r="J74" s="25">
        <f t="shared" si="15"/>
        <v>0</v>
      </c>
      <c r="K74" s="74">
        <f t="shared" si="10"/>
        <v>0</v>
      </c>
      <c r="L74" s="26">
        <v>5.7256944444444437E-2</v>
      </c>
      <c r="M74" s="26">
        <f t="shared" si="16"/>
        <v>5.7256944444444437E-2</v>
      </c>
      <c r="N74" s="27">
        <f t="shared" si="19"/>
        <v>2015</v>
      </c>
      <c r="O74" s="28">
        <f t="shared" si="11"/>
        <v>21.555844907407405</v>
      </c>
      <c r="P74" s="28">
        <f t="shared" si="17"/>
        <v>-21.498587962962961</v>
      </c>
      <c r="Q74" s="46">
        <f t="shared" si="18"/>
        <v>1.3741666666666668</v>
      </c>
      <c r="R74" s="42">
        <f t="shared" ca="1" si="12"/>
        <v>28.708133971291865</v>
      </c>
    </row>
    <row r="75" spans="1:18" x14ac:dyDescent="0.2">
      <c r="A75" s="54">
        <v>74</v>
      </c>
      <c r="B75" s="87">
        <v>74</v>
      </c>
      <c r="C75" s="63" t="s">
        <v>119</v>
      </c>
      <c r="D75" s="63"/>
      <c r="E75" s="63">
        <v>2011</v>
      </c>
      <c r="F75" s="63" t="s">
        <v>67</v>
      </c>
      <c r="G75" s="23">
        <v>73</v>
      </c>
      <c r="H75" s="24">
        <f t="shared" si="13"/>
        <v>0</v>
      </c>
      <c r="I75" s="24">
        <f t="shared" si="14"/>
        <v>0</v>
      </c>
      <c r="J75" s="25">
        <f t="shared" si="15"/>
        <v>0</v>
      </c>
      <c r="K75" s="26">
        <f t="shared" si="10"/>
        <v>0</v>
      </c>
      <c r="L75" s="26">
        <v>5.7048611111111112E-2</v>
      </c>
      <c r="M75" s="26">
        <f t="shared" si="16"/>
        <v>5.7048611111111112E-2</v>
      </c>
      <c r="N75" s="27">
        <f t="shared" si="19"/>
        <v>2015</v>
      </c>
      <c r="O75" s="28">
        <f t="shared" si="11"/>
        <v>21.555844907407405</v>
      </c>
      <c r="P75" s="28">
        <f t="shared" si="17"/>
        <v>-21.498796296296295</v>
      </c>
      <c r="Q75" s="46">
        <f t="shared" si="18"/>
        <v>1.3691666666666666</v>
      </c>
      <c r="R75" s="42">
        <f t="shared" ca="1" si="12"/>
        <v>32.786885245901637</v>
      </c>
    </row>
    <row r="76" spans="1:18" x14ac:dyDescent="0.2">
      <c r="A76" s="50">
        <v>75</v>
      </c>
      <c r="B76" s="88">
        <v>75</v>
      </c>
      <c r="C76" s="63" t="s">
        <v>120</v>
      </c>
      <c r="D76" s="63"/>
      <c r="E76" s="63">
        <v>2011</v>
      </c>
      <c r="F76" s="63" t="s">
        <v>31</v>
      </c>
      <c r="G76" s="23">
        <v>74</v>
      </c>
      <c r="H76" s="24">
        <f t="shared" si="13"/>
        <v>0</v>
      </c>
      <c r="I76" s="24">
        <f t="shared" si="14"/>
        <v>0</v>
      </c>
      <c r="J76" s="25">
        <f t="shared" si="15"/>
        <v>0</v>
      </c>
      <c r="K76" s="26">
        <f t="shared" si="10"/>
        <v>0</v>
      </c>
      <c r="L76" s="26">
        <v>5.7175925925925929E-2</v>
      </c>
      <c r="M76" s="26">
        <f t="shared" si="16"/>
        <v>5.7175925925925929E-2</v>
      </c>
      <c r="N76" s="27">
        <f t="shared" si="19"/>
        <v>2015</v>
      </c>
      <c r="O76" s="28">
        <f t="shared" si="11"/>
        <v>21.555844907407405</v>
      </c>
      <c r="P76" s="28">
        <f t="shared" si="17"/>
        <v>-21.49866898148148</v>
      </c>
      <c r="Q76" s="46">
        <f t="shared" si="18"/>
        <v>1.3722222222222222</v>
      </c>
      <c r="R76" s="42">
        <f t="shared" ca="1" si="12"/>
        <v>36</v>
      </c>
    </row>
    <row r="77" spans="1:18" x14ac:dyDescent="0.2">
      <c r="A77" s="89">
        <v>76</v>
      </c>
      <c r="B77" s="85">
        <v>76</v>
      </c>
      <c r="C77" s="63" t="s">
        <v>77</v>
      </c>
      <c r="D77" s="63"/>
      <c r="E77" s="63">
        <v>2012</v>
      </c>
      <c r="F77" s="63" t="s">
        <v>30</v>
      </c>
      <c r="G77" s="23">
        <v>75</v>
      </c>
      <c r="H77" s="24">
        <f t="shared" si="13"/>
        <v>0</v>
      </c>
      <c r="I77" s="24">
        <f t="shared" si="14"/>
        <v>0</v>
      </c>
      <c r="J77" s="25">
        <f t="shared" si="15"/>
        <v>0</v>
      </c>
      <c r="K77" s="26">
        <f t="shared" si="10"/>
        <v>0</v>
      </c>
      <c r="L77" s="26">
        <v>5.903935185185185E-2</v>
      </c>
      <c r="M77" s="26">
        <f t="shared" si="16"/>
        <v>5.903935185185185E-2</v>
      </c>
      <c r="N77" s="27">
        <f t="shared" si="19"/>
        <v>2015</v>
      </c>
      <c r="O77" s="28">
        <f t="shared" si="11"/>
        <v>21.555844907407405</v>
      </c>
      <c r="P77" s="28">
        <f t="shared" si="17"/>
        <v>-21.496805555555554</v>
      </c>
      <c r="Q77" s="46">
        <f t="shared" si="18"/>
        <v>1.4169444444444446</v>
      </c>
      <c r="R77" s="42">
        <f t="shared" ca="1" si="12"/>
        <v>29.950083194675546</v>
      </c>
    </row>
    <row r="78" spans="1:18" x14ac:dyDescent="0.2">
      <c r="A78" s="54">
        <v>77</v>
      </c>
      <c r="B78" s="87">
        <v>77</v>
      </c>
      <c r="C78" s="63" t="s">
        <v>78</v>
      </c>
      <c r="D78" s="63"/>
      <c r="E78" s="64">
        <v>2013</v>
      </c>
      <c r="F78" s="63" t="s">
        <v>79</v>
      </c>
      <c r="G78" s="23">
        <v>76</v>
      </c>
      <c r="H78" s="24">
        <f t="shared" si="13"/>
        <v>0</v>
      </c>
      <c r="I78" s="24">
        <f t="shared" si="14"/>
        <v>0</v>
      </c>
      <c r="J78" s="25">
        <f t="shared" si="15"/>
        <v>0</v>
      </c>
      <c r="K78" s="26">
        <f t="shared" si="10"/>
        <v>0</v>
      </c>
      <c r="L78" s="26">
        <v>5.9884259259259255E-2</v>
      </c>
      <c r="M78" s="26">
        <f t="shared" si="16"/>
        <v>5.9884259259259255E-2</v>
      </c>
      <c r="N78" s="27">
        <f t="shared" si="19"/>
        <v>2015</v>
      </c>
      <c r="O78" s="28">
        <f t="shared" si="11"/>
        <v>21.555844907407405</v>
      </c>
      <c r="P78" s="28">
        <f t="shared" si="17"/>
        <v>-21.495960648148145</v>
      </c>
      <c r="Q78" s="46">
        <f t="shared" si="18"/>
        <v>1.4372222222222222</v>
      </c>
      <c r="R78" s="42">
        <f t="shared" ca="1" si="12"/>
        <v>29.31596091205212</v>
      </c>
    </row>
    <row r="79" spans="1:18" x14ac:dyDescent="0.2">
      <c r="A79" s="50">
        <v>78</v>
      </c>
      <c r="B79" s="88">
        <v>78</v>
      </c>
      <c r="C79" s="63" t="s">
        <v>123</v>
      </c>
      <c r="D79" s="72"/>
      <c r="E79" s="63">
        <v>2011</v>
      </c>
      <c r="F79" s="63" t="s">
        <v>79</v>
      </c>
      <c r="G79" s="23">
        <v>77</v>
      </c>
      <c r="H79" s="24">
        <f t="shared" si="13"/>
        <v>0</v>
      </c>
      <c r="I79" s="24">
        <f t="shared" si="14"/>
        <v>0</v>
      </c>
      <c r="J79" s="25">
        <f t="shared" si="15"/>
        <v>0</v>
      </c>
      <c r="K79" s="26">
        <f t="shared" si="10"/>
        <v>0</v>
      </c>
      <c r="L79" s="26">
        <v>6.0138888888888888E-2</v>
      </c>
      <c r="M79" s="26">
        <f t="shared" si="16"/>
        <v>6.0138888888888888E-2</v>
      </c>
      <c r="N79" s="27">
        <f t="shared" si="19"/>
        <v>2015</v>
      </c>
      <c r="O79" s="28">
        <f t="shared" si="11"/>
        <v>21.555844907407405</v>
      </c>
      <c r="P79" s="28">
        <f t="shared" si="17"/>
        <v>-21.495706018518515</v>
      </c>
      <c r="Q79" s="46">
        <f t="shared" si="18"/>
        <v>1.4433333333333334</v>
      </c>
      <c r="R79" s="42">
        <f t="shared" ca="1" si="12"/>
        <v>31.25</v>
      </c>
    </row>
    <row r="80" spans="1:18" x14ac:dyDescent="0.2">
      <c r="A80" s="89">
        <v>79</v>
      </c>
      <c r="B80" s="85">
        <v>79</v>
      </c>
      <c r="C80" s="63" t="s">
        <v>104</v>
      </c>
      <c r="D80" s="63"/>
      <c r="E80" s="63">
        <v>2011</v>
      </c>
      <c r="F80" s="63" t="s">
        <v>31</v>
      </c>
      <c r="G80" s="23">
        <v>78</v>
      </c>
      <c r="H80" s="24">
        <f t="shared" si="13"/>
        <v>0</v>
      </c>
      <c r="I80" s="24">
        <f t="shared" si="14"/>
        <v>0</v>
      </c>
      <c r="J80" s="25">
        <f t="shared" si="15"/>
        <v>0</v>
      </c>
      <c r="K80" s="26">
        <f t="shared" si="10"/>
        <v>0</v>
      </c>
      <c r="L80" s="26">
        <v>5.9884259259259255E-2</v>
      </c>
      <c r="M80" s="26">
        <f t="shared" si="16"/>
        <v>5.9884259259259255E-2</v>
      </c>
      <c r="N80" s="27">
        <f t="shared" si="19"/>
        <v>2015</v>
      </c>
      <c r="O80" s="28">
        <f t="shared" si="11"/>
        <v>21.555844907407405</v>
      </c>
      <c r="P80" s="28">
        <f t="shared" si="17"/>
        <v>-21.495960648148145</v>
      </c>
      <c r="Q80" s="46">
        <f t="shared" si="18"/>
        <v>1.4372222222222222</v>
      </c>
      <c r="R80" s="42">
        <f t="shared" ca="1" si="12"/>
        <v>36.437246963562757</v>
      </c>
    </row>
    <row r="81" spans="1:18" x14ac:dyDescent="0.2">
      <c r="A81" s="54">
        <v>80</v>
      </c>
      <c r="B81" s="87">
        <v>80</v>
      </c>
      <c r="C81" s="63" t="s">
        <v>128</v>
      </c>
      <c r="D81" s="63"/>
      <c r="E81" s="63">
        <v>2011</v>
      </c>
      <c r="F81" s="63" t="s">
        <v>30</v>
      </c>
      <c r="G81" s="23">
        <v>79</v>
      </c>
      <c r="H81" s="24">
        <f t="shared" si="13"/>
        <v>0</v>
      </c>
      <c r="I81" s="24">
        <f t="shared" si="14"/>
        <v>0</v>
      </c>
      <c r="J81" s="25">
        <f t="shared" si="15"/>
        <v>0</v>
      </c>
      <c r="K81" s="26">
        <f>J81/24</f>
        <v>0</v>
      </c>
      <c r="L81" s="26">
        <v>6.1921296296296301E-2</v>
      </c>
      <c r="M81" s="26">
        <f t="shared" si="16"/>
        <v>6.1921296296296301E-2</v>
      </c>
      <c r="N81" s="27">
        <f t="shared" si="19"/>
        <v>2015</v>
      </c>
      <c r="O81" s="28">
        <f t="shared" si="11"/>
        <v>21.555844907407405</v>
      </c>
      <c r="P81" s="28">
        <f t="shared" si="17"/>
        <v>-21.493923611111107</v>
      </c>
      <c r="Q81" s="46">
        <f t="shared" si="18"/>
        <v>1.4861111111111112</v>
      </c>
      <c r="R81" s="42">
        <f t="shared" ca="1" si="12"/>
        <v>29.508196721311478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40"/>
  <sheetViews>
    <sheetView workbookViewId="0">
      <selection activeCell="M32" sqref="M32"/>
    </sheetView>
  </sheetViews>
  <sheetFormatPr defaultRowHeight="12.75" x14ac:dyDescent="0.2"/>
  <cols>
    <col min="1" max="1" width="11.42578125" customWidth="1"/>
    <col min="2" max="2" width="25.85546875" bestFit="1" customWidth="1"/>
    <col min="3" max="4" width="11.42578125" customWidth="1"/>
    <col min="5" max="6" width="12.28515625" bestFit="1" customWidth="1"/>
    <col min="7" max="7" width="13.140625" customWidth="1"/>
    <col min="8" max="256" width="11.42578125" customWidth="1"/>
  </cols>
  <sheetData>
    <row r="2" spans="1:8" ht="13.5" thickBot="1" x14ac:dyDescent="0.25"/>
    <row r="3" spans="1:8" ht="25.5" x14ac:dyDescent="0.2">
      <c r="A3" s="13" t="s">
        <v>0</v>
      </c>
      <c r="B3" s="14" t="s">
        <v>1</v>
      </c>
      <c r="C3" s="14" t="s">
        <v>10</v>
      </c>
      <c r="D3" s="14" t="s">
        <v>5</v>
      </c>
      <c r="E3" s="17" t="s">
        <v>2</v>
      </c>
      <c r="F3" s="19" t="s">
        <v>11</v>
      </c>
      <c r="G3" s="17" t="s">
        <v>12</v>
      </c>
      <c r="H3" s="20" t="s">
        <v>4</v>
      </c>
    </row>
    <row r="4" spans="1:8" x14ac:dyDescent="0.2">
      <c r="A4" s="22"/>
      <c r="B4" s="23"/>
      <c r="C4" s="23"/>
      <c r="D4" s="23"/>
      <c r="E4" s="26"/>
      <c r="F4" s="28"/>
      <c r="G4" s="28"/>
      <c r="H4" s="48">
        <v>1</v>
      </c>
    </row>
    <row r="5" spans="1:8" x14ac:dyDescent="0.2">
      <c r="A5" s="22"/>
      <c r="B5" s="23"/>
      <c r="C5" s="23"/>
      <c r="D5" s="23"/>
      <c r="E5" s="26"/>
      <c r="F5" s="28"/>
      <c r="G5" s="28"/>
      <c r="H5" s="48">
        <v>3</v>
      </c>
    </row>
    <row r="6" spans="1:8" x14ac:dyDescent="0.2">
      <c r="A6" s="22"/>
      <c r="B6" s="31"/>
      <c r="C6" s="23"/>
      <c r="D6" s="23"/>
      <c r="E6" s="26"/>
      <c r="F6" s="28"/>
      <c r="G6" s="28"/>
      <c r="H6" s="48">
        <v>4</v>
      </c>
    </row>
    <row r="7" spans="1:8" x14ac:dyDescent="0.2">
      <c r="A7" s="22"/>
      <c r="B7" s="23"/>
      <c r="C7" s="31"/>
      <c r="D7" s="23"/>
      <c r="E7" s="26"/>
      <c r="F7" s="28"/>
      <c r="G7" s="28"/>
      <c r="H7" s="48">
        <v>5</v>
      </c>
    </row>
    <row r="8" spans="1:8" x14ac:dyDescent="0.2">
      <c r="A8" s="22"/>
      <c r="B8" s="23"/>
      <c r="C8" s="23"/>
      <c r="D8" s="23"/>
      <c r="E8" s="26"/>
      <c r="F8" s="28"/>
      <c r="G8" s="28"/>
      <c r="H8" s="48">
        <v>6</v>
      </c>
    </row>
    <row r="9" spans="1:8" x14ac:dyDescent="0.2">
      <c r="A9" s="22"/>
      <c r="B9" s="23"/>
      <c r="C9" s="31"/>
      <c r="D9" s="23"/>
      <c r="E9" s="26"/>
      <c r="F9" s="28"/>
      <c r="G9" s="28"/>
      <c r="H9" s="48">
        <v>7</v>
      </c>
    </row>
    <row r="10" spans="1:8" x14ac:dyDescent="0.2">
      <c r="A10" s="22"/>
      <c r="B10" s="23"/>
      <c r="C10" s="23"/>
      <c r="D10" s="23"/>
      <c r="E10" s="26"/>
      <c r="F10" s="28"/>
      <c r="G10" s="28"/>
      <c r="H10" s="48">
        <v>8</v>
      </c>
    </row>
    <row r="11" spans="1:8" x14ac:dyDescent="0.2">
      <c r="A11" s="22"/>
      <c r="B11" s="23"/>
      <c r="C11" s="23"/>
      <c r="D11" s="23"/>
      <c r="E11" s="26"/>
      <c r="F11" s="28"/>
      <c r="G11" s="28"/>
      <c r="H11" s="48">
        <v>9</v>
      </c>
    </row>
    <row r="12" spans="1:8" x14ac:dyDescent="0.2">
      <c r="A12" s="22"/>
      <c r="B12" s="23"/>
      <c r="C12" s="31"/>
      <c r="D12" s="23"/>
      <c r="E12" s="26"/>
      <c r="F12" s="28"/>
      <c r="G12" s="28"/>
      <c r="H12" s="48">
        <v>10</v>
      </c>
    </row>
    <row r="13" spans="1:8" x14ac:dyDescent="0.2">
      <c r="A13" s="22"/>
      <c r="B13" s="23"/>
      <c r="C13" s="23"/>
      <c r="D13" s="23"/>
      <c r="E13" s="26"/>
      <c r="F13" s="28"/>
      <c r="G13" s="28"/>
      <c r="H13" s="48">
        <v>12</v>
      </c>
    </row>
    <row r="14" spans="1:8" x14ac:dyDescent="0.2">
      <c r="A14" s="22"/>
      <c r="B14" s="23"/>
      <c r="C14" s="23"/>
      <c r="D14" s="23"/>
      <c r="E14" s="26"/>
      <c r="F14" s="28"/>
      <c r="G14" s="28"/>
      <c r="H14" s="48">
        <v>13</v>
      </c>
    </row>
    <row r="15" spans="1:8" x14ac:dyDescent="0.2">
      <c r="A15" s="22"/>
      <c r="B15" s="23"/>
      <c r="C15" s="23"/>
      <c r="D15" s="23"/>
      <c r="E15" s="26"/>
      <c r="F15" s="28"/>
      <c r="G15" s="28"/>
      <c r="H15" s="48">
        <v>15</v>
      </c>
    </row>
    <row r="16" spans="1:8" x14ac:dyDescent="0.2">
      <c r="A16" s="22"/>
      <c r="B16" s="23"/>
      <c r="C16" s="23"/>
      <c r="D16" s="23"/>
      <c r="E16" s="26"/>
      <c r="F16" s="28"/>
      <c r="G16" s="28"/>
      <c r="H16" s="48">
        <v>16</v>
      </c>
    </row>
    <row r="17" spans="1:8" x14ac:dyDescent="0.2">
      <c r="A17" s="22"/>
      <c r="B17" s="23"/>
      <c r="C17" s="23"/>
      <c r="D17" s="23"/>
      <c r="E17" s="26"/>
      <c r="F17" s="28"/>
      <c r="G17" s="28"/>
      <c r="H17" s="48">
        <v>18</v>
      </c>
    </row>
    <row r="18" spans="1:8" x14ac:dyDescent="0.2">
      <c r="A18" s="22"/>
      <c r="B18" s="23"/>
      <c r="C18" s="23"/>
      <c r="D18" s="23"/>
      <c r="E18" s="26"/>
      <c r="F18" s="28"/>
      <c r="G18" s="28"/>
      <c r="H18" s="48">
        <v>19</v>
      </c>
    </row>
    <row r="19" spans="1:8" x14ac:dyDescent="0.2">
      <c r="A19" s="22"/>
      <c r="B19" s="23"/>
      <c r="C19" s="23"/>
      <c r="D19" s="23"/>
      <c r="E19" s="26"/>
      <c r="F19" s="28"/>
      <c r="G19" s="28"/>
      <c r="H19" s="48">
        <v>20</v>
      </c>
    </row>
    <row r="20" spans="1:8" x14ac:dyDescent="0.2">
      <c r="A20" s="22"/>
      <c r="B20" s="23"/>
      <c r="C20" s="23"/>
      <c r="D20" s="23"/>
      <c r="E20" s="26"/>
      <c r="F20" s="28"/>
      <c r="G20" s="28"/>
      <c r="H20" s="48">
        <v>21</v>
      </c>
    </row>
    <row r="21" spans="1:8" x14ac:dyDescent="0.2">
      <c r="A21" s="22"/>
      <c r="B21" s="23"/>
      <c r="C21" s="23"/>
      <c r="D21" s="23"/>
      <c r="E21" s="26"/>
      <c r="F21" s="28"/>
      <c r="G21" s="28"/>
      <c r="H21" s="48">
        <v>22</v>
      </c>
    </row>
    <row r="22" spans="1:8" x14ac:dyDescent="0.2">
      <c r="A22" s="22"/>
      <c r="B22" s="30"/>
      <c r="C22" s="23"/>
      <c r="D22" s="23"/>
      <c r="E22" s="26"/>
      <c r="F22" s="28"/>
      <c r="G22" s="28"/>
      <c r="H22" s="48">
        <v>23</v>
      </c>
    </row>
    <row r="23" spans="1:8" x14ac:dyDescent="0.2">
      <c r="A23" s="22"/>
      <c r="B23" s="31"/>
      <c r="C23" s="23"/>
      <c r="D23" s="23"/>
      <c r="E23" s="26"/>
      <c r="F23" s="28"/>
      <c r="G23" s="28"/>
      <c r="H23" s="48">
        <v>24</v>
      </c>
    </row>
    <row r="24" spans="1:8" x14ac:dyDescent="0.2">
      <c r="A24" s="22"/>
      <c r="B24" s="23"/>
      <c r="C24" s="23"/>
      <c r="D24" s="23"/>
      <c r="E24" s="26"/>
      <c r="F24" s="28"/>
      <c r="G24" s="28"/>
      <c r="H24" s="48">
        <v>25</v>
      </c>
    </row>
    <row r="25" spans="1:8" x14ac:dyDescent="0.2">
      <c r="A25" s="22"/>
      <c r="B25" s="23"/>
      <c r="C25" s="23"/>
      <c r="D25" s="23"/>
      <c r="E25" s="26"/>
      <c r="F25" s="28"/>
      <c r="G25" s="28"/>
      <c r="H25" s="48">
        <v>26</v>
      </c>
    </row>
    <row r="26" spans="1:8" x14ac:dyDescent="0.2">
      <c r="A26" s="22"/>
      <c r="B26" s="23"/>
      <c r="C26" s="31"/>
      <c r="D26" s="23"/>
      <c r="E26" s="26"/>
      <c r="F26" s="28"/>
      <c r="G26" s="28"/>
      <c r="H26" s="48">
        <v>27</v>
      </c>
    </row>
    <row r="27" spans="1:8" x14ac:dyDescent="0.2">
      <c r="A27" s="22"/>
      <c r="B27" s="23"/>
      <c r="C27" s="23"/>
      <c r="D27" s="23"/>
      <c r="E27" s="26"/>
      <c r="F27" s="28"/>
      <c r="G27" s="28"/>
      <c r="H27" s="48">
        <v>28</v>
      </c>
    </row>
    <row r="28" spans="1:8" x14ac:dyDescent="0.2">
      <c r="A28" s="22"/>
      <c r="B28" s="23"/>
      <c r="C28" s="23"/>
      <c r="D28" s="23"/>
      <c r="E28" s="26"/>
      <c r="F28" s="28"/>
      <c r="G28" s="28"/>
      <c r="H28" s="48">
        <v>29</v>
      </c>
    </row>
    <row r="29" spans="1:8" x14ac:dyDescent="0.2">
      <c r="A29" s="22"/>
      <c r="B29" s="23"/>
      <c r="C29" s="23"/>
      <c r="D29" s="23"/>
      <c r="E29" s="26"/>
      <c r="F29" s="28"/>
      <c r="G29" s="28"/>
      <c r="H29" s="48">
        <v>30</v>
      </c>
    </row>
    <row r="30" spans="1:8" x14ac:dyDescent="0.2">
      <c r="A30" s="22"/>
      <c r="B30" s="23"/>
      <c r="C30" s="23"/>
      <c r="D30" s="23"/>
      <c r="E30" s="26"/>
      <c r="F30" s="28"/>
      <c r="G30" s="28"/>
      <c r="H30" s="48">
        <v>31</v>
      </c>
    </row>
    <row r="31" spans="1:8" x14ac:dyDescent="0.2">
      <c r="A31" s="22"/>
      <c r="B31" s="23"/>
      <c r="C31" s="23"/>
      <c r="D31" s="23"/>
      <c r="E31" s="26"/>
      <c r="F31" s="28"/>
      <c r="G31" s="28"/>
      <c r="H31" s="48">
        <v>34</v>
      </c>
    </row>
    <row r="32" spans="1:8" x14ac:dyDescent="0.2">
      <c r="A32" s="22"/>
      <c r="B32" s="23"/>
      <c r="C32" s="23"/>
      <c r="D32" s="23"/>
      <c r="E32" s="26"/>
      <c r="F32" s="28"/>
      <c r="G32" s="28"/>
      <c r="H32" s="48">
        <v>36</v>
      </c>
    </row>
    <row r="33" spans="1:8" x14ac:dyDescent="0.2">
      <c r="A33" s="22"/>
      <c r="B33" s="23"/>
      <c r="C33" s="23"/>
      <c r="D33" s="23"/>
      <c r="E33" s="26"/>
      <c r="F33" s="28"/>
      <c r="G33" s="28"/>
      <c r="H33" s="48">
        <v>37</v>
      </c>
    </row>
    <row r="34" spans="1:8" x14ac:dyDescent="0.2">
      <c r="A34" s="22"/>
      <c r="B34" s="23"/>
      <c r="C34" s="23"/>
      <c r="D34" s="23"/>
      <c r="E34" s="26"/>
      <c r="F34" s="28"/>
      <c r="G34" s="28"/>
      <c r="H34" s="48">
        <v>38</v>
      </c>
    </row>
    <row r="35" spans="1:8" x14ac:dyDescent="0.2">
      <c r="A35" s="22"/>
      <c r="B35" s="23"/>
      <c r="C35" s="23"/>
      <c r="D35" s="23"/>
      <c r="E35" s="26"/>
      <c r="F35" s="28"/>
      <c r="G35" s="28"/>
      <c r="H35" s="48">
        <v>39</v>
      </c>
    </row>
    <row r="36" spans="1:8" x14ac:dyDescent="0.2">
      <c r="A36" s="22"/>
      <c r="B36" s="30"/>
      <c r="C36" s="23"/>
      <c r="D36" s="23"/>
      <c r="E36" s="26"/>
      <c r="F36" s="28"/>
      <c r="G36" s="28"/>
      <c r="H36" s="48">
        <v>40</v>
      </c>
    </row>
    <row r="37" spans="1:8" x14ac:dyDescent="0.2">
      <c r="A37" s="22"/>
      <c r="B37" s="23"/>
      <c r="C37" s="23"/>
      <c r="D37" s="23"/>
      <c r="E37" s="26"/>
      <c r="F37" s="28"/>
      <c r="G37" s="28"/>
      <c r="H37" s="48">
        <v>41</v>
      </c>
    </row>
    <row r="38" spans="1:8" x14ac:dyDescent="0.2">
      <c r="A38" s="22"/>
      <c r="B38" s="49"/>
      <c r="C38" s="23"/>
      <c r="D38" s="23"/>
      <c r="E38" s="26"/>
      <c r="F38" s="28"/>
      <c r="G38" s="28"/>
      <c r="H38" s="48">
        <v>42</v>
      </c>
    </row>
    <row r="39" spans="1:8" x14ac:dyDescent="0.2">
      <c r="A39" s="22"/>
      <c r="B39" s="23"/>
      <c r="C39" s="23"/>
      <c r="D39" s="23"/>
      <c r="E39" s="26"/>
      <c r="F39" s="28"/>
      <c r="G39" s="28"/>
      <c r="H39" s="48">
        <v>43</v>
      </c>
    </row>
    <row r="40" spans="1:8" x14ac:dyDescent="0.2">
      <c r="A40" s="22"/>
      <c r="B40" s="30"/>
      <c r="C40" s="30"/>
      <c r="D40" s="23"/>
      <c r="E40" s="26"/>
      <c r="F40" s="28"/>
      <c r="G40" s="28"/>
      <c r="H40" s="48">
        <v>45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H11"/>
  <sheetViews>
    <sheetView workbookViewId="0">
      <selection activeCell="J25" sqref="J25"/>
    </sheetView>
  </sheetViews>
  <sheetFormatPr defaultRowHeight="12.75" x14ac:dyDescent="0.2"/>
  <cols>
    <col min="1" max="1" width="11.42578125" customWidth="1"/>
    <col min="2" max="2" width="21.5703125" bestFit="1" customWidth="1"/>
    <col min="3" max="4" width="11.42578125" customWidth="1"/>
    <col min="5" max="6" width="12.28515625" bestFit="1" customWidth="1"/>
    <col min="7" max="7" width="12.28515625" customWidth="1"/>
    <col min="8" max="256" width="11.42578125" customWidth="1"/>
  </cols>
  <sheetData>
    <row r="2" spans="1:8" ht="13.5" thickBot="1" x14ac:dyDescent="0.25"/>
    <row r="3" spans="1:8" ht="38.25" x14ac:dyDescent="0.2">
      <c r="A3" s="13" t="s">
        <v>0</v>
      </c>
      <c r="B3" s="14" t="s">
        <v>1</v>
      </c>
      <c r="C3" s="14" t="s">
        <v>10</v>
      </c>
      <c r="D3" s="14" t="s">
        <v>5</v>
      </c>
      <c r="E3" s="17" t="s">
        <v>2</v>
      </c>
      <c r="F3" s="19" t="s">
        <v>11</v>
      </c>
      <c r="G3" s="17" t="s">
        <v>12</v>
      </c>
      <c r="H3" s="20" t="s">
        <v>4</v>
      </c>
    </row>
    <row r="4" spans="1:8" x14ac:dyDescent="0.2">
      <c r="A4" s="22"/>
      <c r="B4" s="31"/>
      <c r="C4" s="23"/>
      <c r="D4" s="23"/>
      <c r="E4" s="26"/>
      <c r="F4" s="28"/>
      <c r="G4" s="28"/>
      <c r="H4" s="48">
        <v>1</v>
      </c>
    </row>
    <row r="5" spans="1:8" x14ac:dyDescent="0.2">
      <c r="A5" s="22"/>
      <c r="B5" s="23"/>
      <c r="C5" s="23"/>
      <c r="D5" s="23"/>
      <c r="E5" s="26"/>
      <c r="F5" s="28"/>
      <c r="G5" s="28"/>
      <c r="H5" s="48">
        <v>2</v>
      </c>
    </row>
    <row r="6" spans="1:8" x14ac:dyDescent="0.2">
      <c r="A6" s="22"/>
      <c r="B6" s="30"/>
      <c r="C6" s="23"/>
      <c r="D6" s="23"/>
      <c r="E6" s="26"/>
      <c r="F6" s="28"/>
      <c r="G6" s="28"/>
      <c r="H6" s="48">
        <v>3</v>
      </c>
    </row>
    <row r="7" spans="1:8" x14ac:dyDescent="0.2">
      <c r="A7" s="22"/>
      <c r="B7" s="23"/>
      <c r="C7" s="23"/>
      <c r="D7" s="23"/>
      <c r="E7" s="26"/>
      <c r="F7" s="28"/>
      <c r="G7" s="28"/>
      <c r="H7" s="48">
        <v>4</v>
      </c>
    </row>
    <row r="8" spans="1:8" x14ac:dyDescent="0.2">
      <c r="A8" s="22"/>
      <c r="B8" s="23"/>
      <c r="C8" s="23"/>
      <c r="D8" s="23"/>
      <c r="E8" s="26"/>
      <c r="F8" s="28"/>
      <c r="G8" s="28"/>
      <c r="H8" s="48">
        <v>5</v>
      </c>
    </row>
    <row r="9" spans="1:8" x14ac:dyDescent="0.2">
      <c r="A9" s="22"/>
      <c r="B9" s="23"/>
      <c r="C9" s="23"/>
      <c r="D9" s="23"/>
      <c r="E9" s="26"/>
      <c r="F9" s="28"/>
      <c r="G9" s="28"/>
      <c r="H9" s="48">
        <v>6</v>
      </c>
    </row>
    <row r="10" spans="1:8" x14ac:dyDescent="0.2">
      <c r="A10" s="22"/>
      <c r="B10" s="23"/>
      <c r="C10" s="23"/>
      <c r="D10" s="23"/>
      <c r="E10" s="26"/>
      <c r="F10" s="28"/>
      <c r="G10" s="28"/>
      <c r="H10" s="48">
        <v>7</v>
      </c>
    </row>
    <row r="11" spans="1:8" x14ac:dyDescent="0.2">
      <c r="A11" s="22"/>
      <c r="B11" s="23"/>
      <c r="C11" s="23"/>
      <c r="D11" s="23"/>
      <c r="E11" s="26"/>
      <c r="F11" s="28"/>
      <c r="G11" s="28"/>
      <c r="H11" s="48">
        <v>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H7"/>
  <sheetViews>
    <sheetView workbookViewId="0">
      <selection activeCell="D33" sqref="D33"/>
    </sheetView>
  </sheetViews>
  <sheetFormatPr defaultRowHeight="12.75" x14ac:dyDescent="0.2"/>
  <cols>
    <col min="1" max="1" width="11.42578125" customWidth="1"/>
    <col min="2" max="2" width="19.85546875" bestFit="1" customWidth="1"/>
    <col min="3" max="4" width="11.42578125" customWidth="1"/>
    <col min="5" max="5" width="12.28515625" bestFit="1" customWidth="1"/>
    <col min="6" max="6" width="12.28515625" hidden="1" customWidth="1"/>
    <col min="7" max="7" width="0" hidden="1" customWidth="1"/>
    <col min="8" max="256" width="11.42578125" customWidth="1"/>
  </cols>
  <sheetData>
    <row r="2" spans="1:8" ht="13.5" thickBot="1" x14ac:dyDescent="0.25"/>
    <row r="3" spans="1:8" ht="38.25" x14ac:dyDescent="0.2">
      <c r="A3" s="13" t="s">
        <v>0</v>
      </c>
      <c r="B3" s="14" t="s">
        <v>1</v>
      </c>
      <c r="C3" s="14" t="s">
        <v>10</v>
      </c>
      <c r="D3" s="14" t="s">
        <v>5</v>
      </c>
      <c r="E3" s="17" t="s">
        <v>2</v>
      </c>
      <c r="F3" s="19" t="s">
        <v>11</v>
      </c>
      <c r="G3" s="17" t="s">
        <v>12</v>
      </c>
      <c r="H3" s="20" t="s">
        <v>4</v>
      </c>
    </row>
    <row r="4" spans="1:8" x14ac:dyDescent="0.2">
      <c r="A4" s="22"/>
      <c r="B4" s="23"/>
      <c r="C4" s="23"/>
      <c r="D4" s="23"/>
      <c r="E4" s="26"/>
      <c r="F4" s="28">
        <v>0</v>
      </c>
      <c r="G4" s="28">
        <v>2.1284722222222222E-2</v>
      </c>
      <c r="H4" s="48">
        <v>1</v>
      </c>
    </row>
    <row r="5" spans="1:8" x14ac:dyDescent="0.2">
      <c r="A5" s="22"/>
      <c r="B5" s="31"/>
      <c r="C5" s="23"/>
      <c r="D5" s="23"/>
      <c r="E5" s="26"/>
      <c r="F5" s="28">
        <v>0</v>
      </c>
      <c r="G5" s="28">
        <v>2.3263888888888883E-2</v>
      </c>
      <c r="H5" s="48">
        <v>2</v>
      </c>
    </row>
    <row r="6" spans="1:8" x14ac:dyDescent="0.2">
      <c r="A6" s="22"/>
      <c r="B6" s="23"/>
      <c r="C6" s="23"/>
      <c r="D6" s="23"/>
      <c r="E6" s="26"/>
      <c r="F6" s="28">
        <v>0</v>
      </c>
      <c r="G6" s="28">
        <v>2.3819444444444442E-2</v>
      </c>
      <c r="H6" s="48">
        <v>3</v>
      </c>
    </row>
    <row r="7" spans="1:8" x14ac:dyDescent="0.2">
      <c r="A7" s="22"/>
      <c r="B7" s="23"/>
      <c r="C7" s="23"/>
      <c r="D7" s="23"/>
      <c r="E7" s="26"/>
      <c r="F7" s="28">
        <v>0</v>
      </c>
      <c r="G7" s="28">
        <v>2.64699074074074E-2</v>
      </c>
      <c r="H7" s="48">
        <v>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LISTE DES ENGAGES</vt:lpstr>
      <vt:lpstr>SCRACH</vt:lpstr>
      <vt:lpstr>Classement</vt:lpstr>
      <vt:lpstr>GENTLMEN</vt:lpstr>
      <vt:lpstr>MIXTE</vt:lpstr>
      <vt:lpstr>HC</vt:lpstr>
    </vt:vector>
  </TitlesOfParts>
  <Company>SODERN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frso718</dc:creator>
  <cp:lastModifiedBy>X</cp:lastModifiedBy>
  <cp:lastPrinted>2023-10-15T07:40:05Z</cp:lastPrinted>
  <dcterms:created xsi:type="dcterms:W3CDTF">2005-06-28T07:56:34Z</dcterms:created>
  <dcterms:modified xsi:type="dcterms:W3CDTF">2023-10-16T11:02:37Z</dcterms:modified>
</cp:coreProperties>
</file>